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obec\Rozpočty\rozpočet 2021\"/>
    </mc:Choice>
  </mc:AlternateContent>
  <xr:revisionPtr revIDLastSave="0" documentId="8_{3A411083-BE0E-4121-92AD-18BC73C4D47B}" xr6:coauthVersionLast="45" xr6:coauthVersionMax="45" xr10:uidLastSave="{00000000-0000-0000-0000-000000000000}"/>
  <bookViews>
    <workbookView xWindow="-108" yWindow="-108" windowWidth="23256" windowHeight="12576" tabRatio="641" xr2:uid="{00000000-000D-0000-FFFF-FFFF00000000}"/>
  </bookViews>
  <sheets>
    <sheet name="2021 - příjmy" sheetId="1" r:id="rId1"/>
    <sheet name="2021 - příjmy z činnosti" sheetId="4" r:id="rId2"/>
    <sheet name="2021 - výdaje" sheetId="3" r:id="rId3"/>
    <sheet name="2021- výdaje, volný list" sheetId="2" r:id="rId4"/>
  </sheets>
  <definedNames>
    <definedName name="_xlnm.Print_Area" localSheetId="3">'2021- výdaje, volný list'!$A$1:$F$39</definedName>
  </definedNames>
  <calcPr calcId="191029"/>
</workbook>
</file>

<file path=xl/calcChain.xml><?xml version="1.0" encoding="utf-8"?>
<calcChain xmlns="http://schemas.openxmlformats.org/spreadsheetml/2006/main">
  <c r="AD40" i="3" l="1"/>
  <c r="W19" i="3"/>
  <c r="AG42" i="3"/>
  <c r="AF48" i="3" l="1"/>
  <c r="AE48" i="3"/>
  <c r="X48" i="3"/>
  <c r="P48" i="3"/>
  <c r="AD46" i="3"/>
  <c r="Y38" i="3"/>
  <c r="D32" i="1"/>
  <c r="AG21" i="3" l="1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20" i="3"/>
  <c r="F38" i="3"/>
  <c r="G38" i="3"/>
  <c r="H38" i="3"/>
  <c r="I38" i="3"/>
  <c r="J38" i="3"/>
  <c r="K38" i="3"/>
  <c r="L38" i="3"/>
  <c r="O38" i="3"/>
  <c r="Q38" i="3"/>
  <c r="U38" i="3"/>
  <c r="V38" i="3"/>
  <c r="W38" i="3"/>
  <c r="AA38" i="3"/>
  <c r="AA48" i="3" s="1"/>
  <c r="AB38" i="3"/>
  <c r="AD38" i="3"/>
  <c r="E38" i="3"/>
  <c r="E48" i="3" s="1"/>
  <c r="AG43" i="3"/>
  <c r="AG44" i="3"/>
  <c r="AG45" i="3"/>
  <c r="AG38" i="3" l="1"/>
  <c r="V19" i="3"/>
  <c r="N46" i="3"/>
  <c r="N48" i="3" s="1"/>
  <c r="L46" i="3"/>
  <c r="K46" i="3"/>
  <c r="J46" i="3"/>
  <c r="J48" i="3" s="1"/>
  <c r="I46" i="3"/>
  <c r="I48" i="3" s="1"/>
  <c r="H46" i="3"/>
  <c r="H48" i="3" s="1"/>
  <c r="G46" i="3"/>
  <c r="G48" i="3" s="1"/>
  <c r="F46" i="3"/>
  <c r="Z19" i="3"/>
  <c r="Z48" i="3" s="1"/>
  <c r="W11" i="3"/>
  <c r="M19" i="3" l="1"/>
  <c r="M48" i="3" s="1"/>
  <c r="L19" i="3"/>
  <c r="F19" i="3"/>
  <c r="F48" i="3" s="1"/>
  <c r="AD19" i="3"/>
  <c r="F39" i="2"/>
  <c r="AG47" i="3" s="1"/>
  <c r="AD11" i="3"/>
  <c r="AG10" i="3"/>
  <c r="K19" i="3"/>
  <c r="O19" i="3"/>
  <c r="K40" i="3"/>
  <c r="L40" i="3"/>
  <c r="Q40" i="3"/>
  <c r="Q48" i="3" s="1"/>
  <c r="V40" i="3"/>
  <c r="W40" i="3"/>
  <c r="U46" i="3"/>
  <c r="U48" i="3" s="1"/>
  <c r="T46" i="3"/>
  <c r="T48" i="3" s="1"/>
  <c r="O46" i="3"/>
  <c r="AC46" i="3"/>
  <c r="AC48" i="3" s="1"/>
  <c r="AB46" i="3"/>
  <c r="AB48" i="3" s="1"/>
  <c r="P34" i="4"/>
  <c r="T33" i="4"/>
  <c r="AG39" i="3"/>
  <c r="AG40" i="3" s="1"/>
  <c r="R46" i="3"/>
  <c r="R48" i="3" s="1"/>
  <c r="V46" i="3"/>
  <c r="W46" i="3"/>
  <c r="AG9" i="3"/>
  <c r="L11" i="3"/>
  <c r="S46" i="3"/>
  <c r="S48" i="3" s="1"/>
  <c r="Y46" i="3"/>
  <c r="Y48" i="3" s="1"/>
  <c r="V11" i="3"/>
  <c r="T32" i="4"/>
  <c r="T11" i="4"/>
  <c r="T15" i="4"/>
  <c r="T16" i="4"/>
  <c r="T26" i="4"/>
  <c r="T28" i="4"/>
  <c r="T29" i="4"/>
  <c r="T30" i="4"/>
  <c r="S34" i="4"/>
  <c r="R34" i="4"/>
  <c r="Q34" i="4"/>
  <c r="O34" i="4"/>
  <c r="N34" i="4"/>
  <c r="M34" i="4"/>
  <c r="L34" i="4"/>
  <c r="K34" i="4"/>
  <c r="J34" i="4"/>
  <c r="I34" i="4"/>
  <c r="H34" i="4"/>
  <c r="G34" i="4"/>
  <c r="F34" i="4"/>
  <c r="E34" i="4"/>
  <c r="T31" i="4"/>
  <c r="T27" i="4"/>
  <c r="T25" i="4"/>
  <c r="T24" i="4"/>
  <c r="T23" i="4"/>
  <c r="T22" i="4"/>
  <c r="T21" i="4"/>
  <c r="T20" i="4"/>
  <c r="T19" i="4"/>
  <c r="T18" i="4"/>
  <c r="T17" i="4"/>
  <c r="T14" i="4"/>
  <c r="T13" i="4"/>
  <c r="T12" i="4"/>
  <c r="T10" i="4"/>
  <c r="AG41" i="3"/>
  <c r="AG46" i="3" s="1"/>
  <c r="AG18" i="3"/>
  <c r="AG17" i="3"/>
  <c r="AG16" i="3"/>
  <c r="AG15" i="3"/>
  <c r="AG14" i="3"/>
  <c r="AG13" i="3"/>
  <c r="AG12" i="3"/>
  <c r="AD48" i="3" l="1"/>
  <c r="O48" i="3"/>
  <c r="K48" i="3"/>
  <c r="L48" i="3"/>
  <c r="W48" i="3"/>
  <c r="V48" i="3"/>
  <c r="AG19" i="3"/>
  <c r="AG11" i="3"/>
  <c r="T34" i="4"/>
  <c r="D12" i="1" s="1"/>
  <c r="D40" i="1" s="1"/>
  <c r="D44" i="1" s="1"/>
  <c r="AG48" i="3" l="1"/>
</calcChain>
</file>

<file path=xl/sharedStrings.xml><?xml version="1.0" encoding="utf-8"?>
<sst xmlns="http://schemas.openxmlformats.org/spreadsheetml/2006/main" count="350" uniqueCount="282">
  <si>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</si>
  <si>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</si>
  <si>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</si>
  <si>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</si>
  <si>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</si>
  <si>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</si>
  <si>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</si>
  <si>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</si>
  <si>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</si>
  <si>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</si>
  <si>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</si>
  <si>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</si>
  <si>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</si>
  <si>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</si>
  <si>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</si>
  <si>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</si>
  <si>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</si>
  <si>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</si>
  <si>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</si>
  <si>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</si>
  <si>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</si>
  <si>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</si>
  <si>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</si>
  <si>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</si>
  <si>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</si>
  <si>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</si>
  <si>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</si>
  <si>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</si>
  <si>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</si>
  <si>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</si>
  <si>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</si>
  <si>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</si>
  <si>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</si>
  <si>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</si>
  <si>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</si>
  <si>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</si>
  <si>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</si>
  <si>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</si>
  <si>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</si>
  <si>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</si>
  <si>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</si>
  <si>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</si>
  <si>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</si>
  <si>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</si>
  <si>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</si>
  <si>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</si>
  <si>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</si>
  <si>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</si>
  <si>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</si>
  <si>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</si>
  <si>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</si>
  <si>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</si>
  <si>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</si>
  <si>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</si>
  <si>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</si>
  <si>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</si>
  <si>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</si>
  <si>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</si>
  <si>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</si>
  <si>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</si>
  <si>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</si>
  <si>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</si>
  <si>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</si>
  <si>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</si>
  <si>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</si>
  <si>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</si>
  <si>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</si>
  <si>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</si>
  <si>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</si>
  <si>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</si>
  <si>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</si>
  <si>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</si>
  <si>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</si>
  <si>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</si>
  <si>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</si>
  <si>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</si>
  <si>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</si>
  <si>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</si>
  <si>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</si>
  <si>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</si>
  <si>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</si>
  <si>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</si>
  <si>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</si>
  <si>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</si>
  <si>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</si>
  <si>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</si>
  <si>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</si>
  <si>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</si>
  <si>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</si>
  <si>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</si>
  <si>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</si>
  <si>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</si>
  <si>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</si>
  <si>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</si>
  <si>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</si>
  <si>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</si>
  <si>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</si>
  <si>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</si>
  <si>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</si>
  <si>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</si>
  <si>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</si>
  <si>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</si>
  <si>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</si>
  <si>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</si>
  <si>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</si>
  <si>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</si>
  <si>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</si>
  <si>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</si>
  <si>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</si>
  <si>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</si>
  <si>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</si>
  <si>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</si>
  <si>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</si>
  <si>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</si>
  <si>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</si>
  <si>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</si>
  <si>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</si>
  <si>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</si>
  <si>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</si>
  <si>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</si>
  <si>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</si>
  <si>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</si>
  <si>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</si>
  <si>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</si>
  <si>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</si>
  <si>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</si>
  <si>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</si>
  <si>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</si>
  <si>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</si>
  <si>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</si>
  <si>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</si>
  <si>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</si>
  <si>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</si>
  <si>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</si>
  <si>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</si>
  <si>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</si>
  <si>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</si>
  <si>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</si>
  <si>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</si>
  <si>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</si>
  <si>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</si>
  <si>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</si>
  <si>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</si>
  <si>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</si>
  <si>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</si>
  <si>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</si>
  <si>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</si>
  <si>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</si>
  <si>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</si>
  <si>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</si>
  <si>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</si>
  <si>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</si>
  <si>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</si>
  <si>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</si>
  <si>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</si>
  <si>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</si>
  <si>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</si>
  <si>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</si>
  <si>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</si>
  <si>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</si>
  <si>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</si>
  <si>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</si>
  <si>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</si>
  <si>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</si>
  <si>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</si>
  <si>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</si>
  <si>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</si>
  <si>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</si>
  <si>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</si>
  <si>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</si>
  <si>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</si>
  <si>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</si>
  <si>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</si>
  <si>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</si>
  <si>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</si>
  <si>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</si>
  <si>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</si>
  <si>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</si>
  <si>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</si>
  <si>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</si>
  <si>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</si>
  <si>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</si>
  <si>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</si>
  <si>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</si>
  <si>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</si>
  <si>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</si>
  <si>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</si>
  <si>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</si>
  <si>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</si>
  <si>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</si>
  <si>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</si>
  <si>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</si>
  <si>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</si>
  <si>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</si>
  <si>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</si>
  <si>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</si>
  <si>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</si>
  <si>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</si>
  <si>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</si>
  <si>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</si>
  <si>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</si>
  <si>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</si>
  <si>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</si>
  <si>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</si>
  <si>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</si>
  <si>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</si>
  <si>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</si>
  <si>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</si>
  <si>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</si>
  <si>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</si>
  <si>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</si>
  <si>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</si>
  <si>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</si>
  <si>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</si>
  <si>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</si>
  <si>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</si>
  <si>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</si>
  <si>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</si>
  <si>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</si>
  <si>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</si>
  <si>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</si>
  <si>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</si>
  <si>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</si>
  <si>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</si>
  <si>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</si>
  <si>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</si>
  <si>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</si>
  <si>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</si>
  <si>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</si>
  <si>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</si>
  <si>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</si>
  <si>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</si>
  <si>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</si>
  <si>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</si>
  <si>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</si>
  <si>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</si>
  <si>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</si>
  <si>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</si>
  <si>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</si>
  <si>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</si>
  <si>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Sběr a svoz nebezpečných odpadů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</si>
  <si>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</si>
  <si>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</si>
  <si>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</si>
  <si>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</si>
  <si>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</si>
  <si>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</si>
  <si>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</si>
  <si>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t xml:space="preserve">Platby daní </t>
  </si>
  <si>
    <t>a poplatků</t>
  </si>
  <si>
    <t xml:space="preserve"> stát. </t>
  </si>
  <si>
    <t>rozpočtu</t>
  </si>
  <si>
    <t>Přemysl Moravec</t>
  </si>
  <si>
    <t>Přijaté nekapitálové příspěvky  náhrady</t>
  </si>
  <si>
    <t>23a)</t>
  </si>
  <si>
    <t>23b)</t>
  </si>
  <si>
    <t>Pořízení, zachování a obnova hodnot nár hist.pověd</t>
  </si>
  <si>
    <t>Vyžití a zneškodnění ostatních odpadů</t>
  </si>
  <si>
    <t>Sportovní zařízení v mjetku obce</t>
  </si>
  <si>
    <t>Daň z hazardních her</t>
  </si>
  <si>
    <t>Sportovní zařízení v majetku obce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</si>
  <si>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 Kč)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</si>
  <si>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Kč)</t>
    </r>
  </si>
  <si>
    <t>Požární ochrana - čl. příspěvky</t>
  </si>
  <si>
    <t>Požární ochrana - dary</t>
  </si>
  <si>
    <t>Činnost místní správy - právní služby</t>
  </si>
  <si>
    <t>Činnost místní správy - zpracování dat</t>
  </si>
  <si>
    <t>Činnost místní správy - programové vybavení</t>
  </si>
  <si>
    <t>Pitná voda - dary obyvatelstvu</t>
  </si>
  <si>
    <t>Vodní díla v zemedělské krajině - mzdy</t>
  </si>
  <si>
    <t>Vodní díla v zemedělské krajině - materiál</t>
  </si>
  <si>
    <t>Vodní díla v zemedělské krajině - služby</t>
  </si>
  <si>
    <t>Vodní díla v zemedělské krajině - investice</t>
  </si>
  <si>
    <t>Využití volného času a mládeže - materiál</t>
  </si>
  <si>
    <t>Využití volného času a mládeže - služby</t>
  </si>
  <si>
    <t>Využití volného času a mládeže - investice</t>
  </si>
  <si>
    <t xml:space="preserve">Návrh rozpočtu zveřejněn dne :  19.11.2020 </t>
  </si>
  <si>
    <t>Návrh rozpočtu sejmut dne:        31.12.2020</t>
  </si>
  <si>
    <t>Dopravní obslužnost veřejnými službami - linková</t>
  </si>
  <si>
    <t>Krizová opatření</t>
  </si>
  <si>
    <r>
      <t xml:space="preserve">ROZPOČET  NA  ROK   </t>
    </r>
    <r>
      <rPr>
        <b/>
        <sz val="22"/>
        <rFont val="Arial"/>
        <family val="2"/>
      </rPr>
      <t>2 0 2 1</t>
    </r>
  </si>
  <si>
    <r>
      <t xml:space="preserve">  ROZPOČET  NA  ROK  2021 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</si>
</sst>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3" fillId="0" borderId="0" xfId="0" applyFont="1"/>
    <xf numFmtId="0" fontId="3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60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8" fillId="2" borderId="62" xfId="0" applyFont="1" applyFill="1" applyBorder="1" applyAlignment="1">
      <alignment horizontal="center" vertical="center" wrapText="1"/>
    </xf>
    <xf numFmtId="0" fontId="38" fillId="2" borderId="54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3" fontId="37" fillId="3" borderId="28" xfId="0" applyNumberFormat="1" applyFont="1" applyFill="1" applyBorder="1" applyAlignment="1">
      <alignment horizontal="center" vertical="center" wrapText="1"/>
    </xf>
    <xf numFmtId="3" fontId="38" fillId="3" borderId="29" xfId="0" applyNumberFormat="1" applyFont="1" applyFill="1" applyBorder="1" applyAlignment="1">
      <alignment horizontal="center" vertical="center" wrapText="1"/>
    </xf>
    <xf numFmtId="3" fontId="38" fillId="3" borderId="30" xfId="0" applyNumberFormat="1" applyFont="1" applyFill="1" applyBorder="1" applyAlignment="1">
      <alignment horizontal="center" vertical="center" wrapText="1"/>
    </xf>
    <xf numFmtId="3" fontId="40" fillId="3" borderId="28" xfId="0" applyNumberFormat="1" applyFont="1" applyFill="1" applyBorder="1" applyAlignment="1">
      <alignment horizontal="center" vertical="center" wrapText="1"/>
    </xf>
    <xf numFmtId="1" fontId="38" fillId="2" borderId="2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1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40" fillId="3" borderId="31" xfId="0" applyNumberFormat="1" applyFont="1" applyFill="1" applyBorder="1" applyAlignment="1">
      <alignment horizontal="center" vertical="top" wrapText="1"/>
    </xf>
    <xf numFmtId="3" fontId="38" fillId="2" borderId="6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38" fillId="2" borderId="1" xfId="0" applyNumberFormat="1" applyFont="1" applyFill="1" applyBorder="1" applyAlignment="1">
      <alignment horizontal="center" vertical="center" wrapText="1"/>
    </xf>
    <xf numFmtId="3" fontId="38" fillId="2" borderId="1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3" fontId="21" fillId="2" borderId="38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15" fillId="3" borderId="44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3" fontId="38" fillId="3" borderId="47" xfId="0" applyNumberFormat="1" applyFont="1" applyFill="1" applyBorder="1" applyAlignment="1">
      <alignment horizontal="center" vertical="center" wrapText="1"/>
    </xf>
    <xf numFmtId="3" fontId="38" fillId="3" borderId="40" xfId="0" applyNumberFormat="1" applyFont="1" applyFill="1" applyBorder="1" applyAlignment="1">
      <alignment horizontal="center" vertical="center" wrapText="1"/>
    </xf>
    <xf numFmtId="3" fontId="38" fillId="3" borderId="48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43" fillId="2" borderId="55" xfId="0" applyFont="1" applyFill="1" applyBorder="1" applyAlignment="1">
      <alignment vertical="center" wrapText="1"/>
    </xf>
    <xf numFmtId="0" fontId="43" fillId="2" borderId="44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5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41" fillId="2" borderId="17" xfId="0" applyFont="1" applyFill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1" fillId="2" borderId="17" xfId="0" applyFont="1" applyFill="1" applyBorder="1" applyAlignment="1">
      <alignment vertical="top" wrapText="1"/>
    </xf>
    <xf numFmtId="0" fontId="41" fillId="2" borderId="18" xfId="0" applyFont="1" applyFill="1" applyBorder="1" applyAlignment="1">
      <alignment vertical="top" wrapText="1"/>
    </xf>
    <xf numFmtId="0" fontId="41" fillId="2" borderId="1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3" fontId="38" fillId="3" borderId="18" xfId="0" applyNumberFormat="1" applyFont="1" applyFill="1" applyBorder="1" applyAlignment="1">
      <alignment horizontal="center" vertical="center" wrapText="1"/>
    </xf>
    <xf numFmtId="3" fontId="38" fillId="3" borderId="36" xfId="0" applyNumberFormat="1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2" fillId="2" borderId="4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zoomScale="90" zoomScaleNormal="90" workbookViewId="0">
      <selection activeCell="F58" sqref="F58"/>
    </sheetView>
  </sheetViews>
  <sheetFormatPr defaultRowHeight="13.2" x14ac:dyDescent="0.25"/>
  <cols>
    <col min="1" max="1" width="6.44140625" customWidth="1"/>
    <col min="2" max="2" width="15.44140625" customWidth="1"/>
    <col min="3" max="3" width="51.88671875" customWidth="1"/>
    <col min="4" max="4" width="22.6640625" customWidth="1"/>
    <col min="6" max="6" width="11.44140625" bestFit="1" customWidth="1"/>
  </cols>
  <sheetData>
    <row r="1" spans="1:4" ht="15.6" x14ac:dyDescent="0.3">
      <c r="A1" s="1" t="s">
        <v>241</v>
      </c>
      <c r="C1" s="33"/>
    </row>
    <row r="3" spans="1:4" ht="12.75" customHeight="1" x14ac:dyDescent="0.3">
      <c r="A3" s="2"/>
    </row>
    <row r="4" spans="1:4" ht="28.2" x14ac:dyDescent="0.5">
      <c r="A4" s="176" t="s">
        <v>280</v>
      </c>
      <c r="B4" s="176"/>
      <c r="C4" s="176"/>
      <c r="D4" s="176"/>
    </row>
    <row r="7" spans="1:4" ht="17.399999999999999" x14ac:dyDescent="0.3">
      <c r="A7" s="38" t="s">
        <v>261</v>
      </c>
    </row>
    <row r="8" spans="1:4" ht="13.8" thickBot="1" x14ac:dyDescent="0.3"/>
    <row r="9" spans="1:4" s="49" customFormat="1" ht="12.75" customHeight="1" thickTop="1" x14ac:dyDescent="0.25">
      <c r="A9" s="45" t="s">
        <v>27</v>
      </c>
      <c r="B9" s="46" t="s">
        <v>0</v>
      </c>
      <c r="C9" s="47"/>
      <c r="D9" s="48"/>
    </row>
    <row r="10" spans="1:4" s="49" customFormat="1" ht="13.5" customHeight="1" x14ac:dyDescent="0.25">
      <c r="A10" s="50" t="s">
        <v>28</v>
      </c>
      <c r="B10" s="51" t="s">
        <v>1</v>
      </c>
      <c r="C10" s="52" t="s">
        <v>2</v>
      </c>
      <c r="D10" s="53" t="s">
        <v>3</v>
      </c>
    </row>
    <row r="11" spans="1:4" s="49" customFormat="1" ht="16.2" thickBot="1" x14ac:dyDescent="0.3">
      <c r="A11" s="50"/>
      <c r="B11" s="51" t="s">
        <v>4</v>
      </c>
      <c r="C11" s="54"/>
      <c r="D11" s="55"/>
    </row>
    <row r="12" spans="1:4" s="16" customFormat="1" ht="15.9" customHeight="1" thickTop="1" thickBot="1" x14ac:dyDescent="0.3">
      <c r="A12" s="111">
        <v>1</v>
      </c>
      <c r="B12" s="112" t="s">
        <v>5</v>
      </c>
      <c r="C12" s="107" t="s">
        <v>147</v>
      </c>
      <c r="D12" s="151">
        <f>'2021 - příjmy z činnosti'!$T$34</f>
        <v>1099500</v>
      </c>
    </row>
    <row r="13" spans="1:4" s="16" customFormat="1" ht="15.9" customHeight="1" x14ac:dyDescent="0.25">
      <c r="A13" s="14">
        <v>2</v>
      </c>
      <c r="B13" s="15" t="s">
        <v>5</v>
      </c>
      <c r="C13" s="17" t="s">
        <v>6</v>
      </c>
      <c r="D13" s="113" t="s">
        <v>5</v>
      </c>
    </row>
    <row r="14" spans="1:4" s="16" customFormat="1" ht="15.9" customHeight="1" x14ac:dyDescent="0.25">
      <c r="A14" s="14">
        <v>3</v>
      </c>
      <c r="B14" s="18">
        <v>1111</v>
      </c>
      <c r="C14" s="19" t="s">
        <v>7</v>
      </c>
      <c r="D14" s="167">
        <v>500000</v>
      </c>
    </row>
    <row r="15" spans="1:4" s="16" customFormat="1" ht="15.9" customHeight="1" x14ac:dyDescent="0.25">
      <c r="A15" s="14">
        <v>4</v>
      </c>
      <c r="B15" s="18">
        <v>1112</v>
      </c>
      <c r="C15" s="19" t="s">
        <v>8</v>
      </c>
      <c r="D15" s="167">
        <v>10000</v>
      </c>
    </row>
    <row r="16" spans="1:4" s="16" customFormat="1" ht="15.9" customHeight="1" x14ac:dyDescent="0.25">
      <c r="A16" s="14">
        <v>5</v>
      </c>
      <c r="B16" s="27">
        <v>1113</v>
      </c>
      <c r="C16" s="28" t="s">
        <v>233</v>
      </c>
      <c r="D16" s="167">
        <v>50000</v>
      </c>
    </row>
    <row r="17" spans="1:6" s="16" customFormat="1" ht="15.9" customHeight="1" x14ac:dyDescent="0.25">
      <c r="A17" s="14">
        <v>6</v>
      </c>
      <c r="B17" s="18">
        <v>1121</v>
      </c>
      <c r="C17" s="19" t="s">
        <v>9</v>
      </c>
      <c r="D17" s="167">
        <v>500000</v>
      </c>
    </row>
    <row r="18" spans="1:6" s="16" customFormat="1" ht="15.9" customHeight="1" x14ac:dyDescent="0.25">
      <c r="A18" s="14">
        <v>7</v>
      </c>
      <c r="B18" s="18">
        <v>1122</v>
      </c>
      <c r="C18" s="19" t="s">
        <v>10</v>
      </c>
      <c r="D18" s="167">
        <v>600000</v>
      </c>
    </row>
    <row r="19" spans="1:6" s="16" customFormat="1" ht="15.9" customHeight="1" x14ac:dyDescent="0.25">
      <c r="A19" s="14">
        <v>8</v>
      </c>
      <c r="B19" s="18">
        <v>1211</v>
      </c>
      <c r="C19" s="19" t="s">
        <v>148</v>
      </c>
      <c r="D19" s="167">
        <v>900000</v>
      </c>
    </row>
    <row r="20" spans="1:6" s="16" customFormat="1" ht="15.9" customHeight="1" x14ac:dyDescent="0.25">
      <c r="A20" s="14">
        <v>9</v>
      </c>
      <c r="B20" s="18">
        <v>1340</v>
      </c>
      <c r="C20" s="19" t="s">
        <v>182</v>
      </c>
      <c r="D20" s="167">
        <v>140000</v>
      </c>
    </row>
    <row r="21" spans="1:6" s="16" customFormat="1" ht="15.9" customHeight="1" x14ac:dyDescent="0.25">
      <c r="A21" s="14">
        <v>10</v>
      </c>
      <c r="B21" s="18">
        <v>1341</v>
      </c>
      <c r="C21" s="19" t="s">
        <v>12</v>
      </c>
      <c r="D21" s="167">
        <v>8000</v>
      </c>
    </row>
    <row r="22" spans="1:6" s="16" customFormat="1" ht="15.9" customHeight="1" x14ac:dyDescent="0.25">
      <c r="A22" s="14">
        <v>11</v>
      </c>
      <c r="B22" s="18">
        <v>1342</v>
      </c>
      <c r="C22" s="19" t="s">
        <v>179</v>
      </c>
      <c r="D22" s="167"/>
    </row>
    <row r="23" spans="1:6" s="16" customFormat="1" ht="15.9" customHeight="1" x14ac:dyDescent="0.25">
      <c r="A23" s="14">
        <v>12</v>
      </c>
      <c r="B23" s="18">
        <v>1343</v>
      </c>
      <c r="C23" s="19" t="s">
        <v>13</v>
      </c>
      <c r="D23" s="167"/>
    </row>
    <row r="24" spans="1:6" s="16" customFormat="1" ht="15.9" customHeight="1" x14ac:dyDescent="0.25">
      <c r="A24" s="14">
        <v>13</v>
      </c>
      <c r="B24" s="18">
        <v>1344</v>
      </c>
      <c r="C24" s="19" t="s">
        <v>14</v>
      </c>
      <c r="D24" s="167"/>
    </row>
    <row r="25" spans="1:6" s="16" customFormat="1" ht="15.9" customHeight="1" x14ac:dyDescent="0.25">
      <c r="A25" s="14">
        <v>14</v>
      </c>
      <c r="B25" s="18">
        <v>1345</v>
      </c>
      <c r="C25" s="19" t="s">
        <v>183</v>
      </c>
      <c r="D25" s="167">
        <v>5000</v>
      </c>
      <c r="F25" s="149"/>
    </row>
    <row r="26" spans="1:6" s="16" customFormat="1" ht="15.9" customHeight="1" x14ac:dyDescent="0.25">
      <c r="A26" s="14">
        <v>15</v>
      </c>
      <c r="B26" s="18">
        <v>1347</v>
      </c>
      <c r="C26" s="19" t="s">
        <v>15</v>
      </c>
      <c r="D26" s="167"/>
    </row>
    <row r="27" spans="1:6" s="16" customFormat="1" ht="15.9" customHeight="1" x14ac:dyDescent="0.25">
      <c r="A27" s="14">
        <v>16</v>
      </c>
      <c r="B27" s="18">
        <v>1361</v>
      </c>
      <c r="C27" s="19" t="s">
        <v>11</v>
      </c>
      <c r="D27" s="167">
        <v>5000</v>
      </c>
    </row>
    <row r="28" spans="1:6" s="16" customFormat="1" ht="15.9" customHeight="1" x14ac:dyDescent="0.25">
      <c r="A28" s="14">
        <v>17</v>
      </c>
      <c r="B28" s="18">
        <v>1381</v>
      </c>
      <c r="C28" s="19" t="s">
        <v>259</v>
      </c>
      <c r="D28" s="167">
        <v>2000000</v>
      </c>
    </row>
    <row r="29" spans="1:6" s="16" customFormat="1" ht="15.9" customHeight="1" x14ac:dyDescent="0.25">
      <c r="A29" s="14">
        <v>18</v>
      </c>
      <c r="B29" s="18"/>
      <c r="C29" s="19"/>
      <c r="D29" s="167"/>
    </row>
    <row r="30" spans="1:6" s="16" customFormat="1" ht="15.9" customHeight="1" x14ac:dyDescent="0.25">
      <c r="A30" s="14">
        <v>19</v>
      </c>
      <c r="B30" s="18">
        <v>1511</v>
      </c>
      <c r="C30" s="19" t="s">
        <v>16</v>
      </c>
      <c r="D30" s="167">
        <v>250000</v>
      </c>
    </row>
    <row r="31" spans="1:6" s="16" customFormat="1" ht="15.9" customHeight="1" thickBot="1" x14ac:dyDescent="0.3">
      <c r="A31" s="30">
        <v>20</v>
      </c>
      <c r="B31" s="29"/>
      <c r="C31" s="29"/>
      <c r="D31" s="168"/>
    </row>
    <row r="32" spans="1:6" s="16" customFormat="1" ht="15.9" customHeight="1" thickBot="1" x14ac:dyDescent="0.3">
      <c r="A32" s="105">
        <v>21</v>
      </c>
      <c r="B32" s="106" t="s">
        <v>5</v>
      </c>
      <c r="C32" s="107" t="s">
        <v>184</v>
      </c>
      <c r="D32" s="152">
        <f>SUM(D14:D31)</f>
        <v>4968000</v>
      </c>
    </row>
    <row r="33" spans="1:6" s="16" customFormat="1" ht="15.9" customHeight="1" x14ac:dyDescent="0.25">
      <c r="A33" s="14">
        <v>22</v>
      </c>
      <c r="B33" s="15" t="s">
        <v>5</v>
      </c>
      <c r="C33" s="17" t="s">
        <v>17</v>
      </c>
      <c r="D33" s="169" t="s">
        <v>5</v>
      </c>
    </row>
    <row r="34" spans="1:6" s="16" customFormat="1" ht="15.9" customHeight="1" x14ac:dyDescent="0.25">
      <c r="A34" s="14">
        <v>23</v>
      </c>
      <c r="B34" s="18">
        <v>4112</v>
      </c>
      <c r="C34" s="19" t="s">
        <v>225</v>
      </c>
      <c r="D34" s="170">
        <v>70800</v>
      </c>
    </row>
    <row r="35" spans="1:6" s="16" customFormat="1" ht="15.9" customHeight="1" x14ac:dyDescent="0.25">
      <c r="A35" s="21" t="s">
        <v>254</v>
      </c>
      <c r="B35" s="20"/>
      <c r="C35" s="22" t="s">
        <v>18</v>
      </c>
      <c r="D35" s="167"/>
    </row>
    <row r="36" spans="1:6" s="16" customFormat="1" ht="15.9" customHeight="1" x14ac:dyDescent="0.25">
      <c r="A36" s="21" t="s">
        <v>255</v>
      </c>
      <c r="B36" s="20"/>
      <c r="C36" s="23" t="s">
        <v>185</v>
      </c>
      <c r="D36" s="167">
        <v>70800</v>
      </c>
    </row>
    <row r="37" spans="1:6" s="16" customFormat="1" ht="15.9" customHeight="1" x14ac:dyDescent="0.25">
      <c r="A37" s="21"/>
      <c r="B37" s="20"/>
      <c r="C37" s="23"/>
      <c r="D37" s="167"/>
    </row>
    <row r="38" spans="1:6" s="16" customFormat="1" ht="16.5" customHeight="1" x14ac:dyDescent="0.25">
      <c r="A38" s="14">
        <v>24</v>
      </c>
      <c r="B38" s="18">
        <v>4121</v>
      </c>
      <c r="C38" s="19" t="s">
        <v>226</v>
      </c>
      <c r="D38" s="167"/>
    </row>
    <row r="39" spans="1:6" s="16" customFormat="1" ht="15.9" customHeight="1" thickBot="1" x14ac:dyDescent="0.3">
      <c r="A39" s="30">
        <v>25</v>
      </c>
      <c r="B39" s="129">
        <v>4122</v>
      </c>
      <c r="C39" s="128" t="s">
        <v>247</v>
      </c>
      <c r="D39" s="168"/>
    </row>
    <row r="40" spans="1:6" s="16" customFormat="1" ht="15.9" customHeight="1" thickTop="1" thickBot="1" x14ac:dyDescent="0.3">
      <c r="A40" s="108">
        <v>26</v>
      </c>
      <c r="B40" s="109" t="s">
        <v>5</v>
      </c>
      <c r="C40" s="110" t="s">
        <v>218</v>
      </c>
      <c r="D40" s="153">
        <f>D12+D32+D34+D37+D38+D39</f>
        <v>6138300</v>
      </c>
    </row>
    <row r="41" spans="1:6" s="16" customFormat="1" ht="15.9" customHeight="1" thickTop="1" x14ac:dyDescent="0.25">
      <c r="A41" s="14">
        <v>27</v>
      </c>
      <c r="B41" s="18">
        <v>8115</v>
      </c>
      <c r="C41" s="19" t="s">
        <v>19</v>
      </c>
      <c r="D41" s="171">
        <v>21747565</v>
      </c>
    </row>
    <row r="42" spans="1:6" s="16" customFormat="1" ht="15.9" customHeight="1" x14ac:dyDescent="0.25">
      <c r="A42" s="14">
        <v>28</v>
      </c>
      <c r="B42" s="27">
        <v>8123</v>
      </c>
      <c r="C42" s="28" t="s">
        <v>145</v>
      </c>
      <c r="D42" s="114"/>
    </row>
    <row r="43" spans="1:6" s="16" customFormat="1" ht="15" customHeight="1" x14ac:dyDescent="0.25">
      <c r="A43" s="24">
        <v>29</v>
      </c>
      <c r="B43" s="27">
        <v>8124</v>
      </c>
      <c r="C43" s="28" t="s">
        <v>146</v>
      </c>
      <c r="D43" s="114"/>
      <c r="F43" s="166"/>
    </row>
    <row r="44" spans="1:6" s="49" customFormat="1" ht="12.75" customHeight="1" x14ac:dyDescent="0.25">
      <c r="A44" s="177"/>
      <c r="B44" s="178"/>
      <c r="C44" s="179"/>
      <c r="D44" s="186">
        <f>SUM(D40:D43)</f>
        <v>27885865</v>
      </c>
    </row>
    <row r="45" spans="1:6" s="49" customFormat="1" ht="12.75" customHeight="1" x14ac:dyDescent="0.25">
      <c r="A45" s="180" t="s">
        <v>180</v>
      </c>
      <c r="B45" s="181"/>
      <c r="C45" s="182"/>
      <c r="D45" s="187"/>
    </row>
    <row r="46" spans="1:6" s="49" customFormat="1" ht="12.75" customHeight="1" thickBot="1" x14ac:dyDescent="0.3">
      <c r="A46" s="183" t="s">
        <v>149</v>
      </c>
      <c r="B46" s="184"/>
      <c r="C46" s="185"/>
      <c r="D46" s="188"/>
      <c r="F46" s="131"/>
    </row>
    <row r="47" spans="1:6" ht="12.75" customHeight="1" thickTop="1" x14ac:dyDescent="0.3">
      <c r="A47" s="31"/>
      <c r="B47" s="31"/>
      <c r="C47" s="31"/>
      <c r="D47" s="32"/>
    </row>
    <row r="48" spans="1:6" ht="12" customHeight="1" x14ac:dyDescent="0.25">
      <c r="A48" s="174" t="s">
        <v>276</v>
      </c>
      <c r="B48" s="175"/>
      <c r="C48" s="175"/>
    </row>
    <row r="49" spans="1:4" ht="12" customHeight="1" x14ac:dyDescent="0.25"/>
    <row r="50" spans="1:4" ht="12.75" customHeight="1" x14ac:dyDescent="0.25">
      <c r="A50" s="8" t="s">
        <v>277</v>
      </c>
    </row>
    <row r="51" spans="1:4" ht="12.75" customHeight="1" x14ac:dyDescent="0.25"/>
    <row r="52" spans="1:4" ht="12.75" customHeight="1" x14ac:dyDescent="0.25">
      <c r="A52" s="42"/>
      <c r="B52" s="43"/>
      <c r="C52" s="33" t="s">
        <v>220</v>
      </c>
      <c r="D52" t="s">
        <v>252</v>
      </c>
    </row>
    <row r="53" spans="1:4" ht="12.75" customHeight="1" x14ac:dyDescent="0.25"/>
    <row r="54" spans="1:4" ht="12.75" customHeight="1" x14ac:dyDescent="0.25"/>
    <row r="55" spans="1:4" ht="12.75" customHeight="1" x14ac:dyDescent="0.25"/>
    <row r="56" spans="1:4" ht="12.75" customHeight="1" x14ac:dyDescent="0.3">
      <c r="A56" s="1"/>
    </row>
    <row r="107" spans="1:6" ht="25.5" customHeight="1" x14ac:dyDescent="0.25"/>
    <row r="108" spans="1:6" x14ac:dyDescent="0.25">
      <c r="A108" s="13"/>
      <c r="B108" s="13"/>
      <c r="C108" s="13"/>
      <c r="D108" s="13"/>
      <c r="E108" s="13"/>
      <c r="F108" s="13"/>
    </row>
    <row r="109" spans="1:6" ht="15.6" x14ac:dyDescent="0.3">
      <c r="A109" s="4"/>
    </row>
  </sheetData>
  <sheetProtection algorithmName="SHA-512" hashValue="j42/pAXVujRg9LijFApXaQJnW7rvV/XVTrSxAf8qEr1wVOxBFH1Trs2FdeDNQeX+2o8t37kTiDMx1XjgTNdOqg==" saltValue="tKAk85NhoVJTlj+1V8T+og==" spinCount="100000" sheet="1" selectLockedCells="1" selectUnlockedCells="1"/>
  <mergeCells count="6">
    <mergeCell ref="A48:C48"/>
    <mergeCell ref="A4:D4"/>
    <mergeCell ref="A44:C44"/>
    <mergeCell ref="A45:C45"/>
    <mergeCell ref="A46:C46"/>
    <mergeCell ref="D44:D46"/>
  </mergeCells>
  <phoneticPr fontId="0" type="noConversion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zoomScale="85" zoomScaleNormal="85" workbookViewId="0">
      <selection activeCell="F43" sqref="F43"/>
    </sheetView>
  </sheetViews>
  <sheetFormatPr defaultRowHeight="13.2" x14ac:dyDescent="0.25"/>
  <cols>
    <col min="1" max="1" width="5.6640625" customWidth="1"/>
    <col min="2" max="2" width="7.6640625" customWidth="1"/>
    <col min="4" max="4" width="8.6640625" customWidth="1"/>
    <col min="5" max="9" width="9" customWidth="1"/>
    <col min="10" max="10" width="12.5546875" customWidth="1"/>
    <col min="11" max="12" width="9" customWidth="1"/>
    <col min="13" max="13" width="9.6640625" customWidth="1"/>
    <col min="15" max="19" width="8.6640625" customWidth="1"/>
    <col min="20" max="20" width="10.6640625" customWidth="1"/>
  </cols>
  <sheetData>
    <row r="1" spans="1:20" ht="17.399999999999999" x14ac:dyDescent="0.3">
      <c r="A1" s="38" t="s">
        <v>219</v>
      </c>
      <c r="B1" s="40"/>
      <c r="C1" s="40"/>
      <c r="D1" s="40"/>
      <c r="E1" s="40"/>
      <c r="F1" s="41"/>
      <c r="G1" s="33"/>
      <c r="H1" s="33"/>
      <c r="I1" s="33"/>
      <c r="J1" s="33"/>
      <c r="K1" s="33"/>
      <c r="L1" s="33"/>
    </row>
    <row r="2" spans="1:20" ht="13.8" thickBot="1" x14ac:dyDescent="0.3"/>
    <row r="3" spans="1:20" s="49" customFormat="1" ht="13.5" customHeight="1" thickTop="1" x14ac:dyDescent="0.25">
      <c r="A3" s="198" t="s">
        <v>178</v>
      </c>
      <c r="B3" s="71"/>
      <c r="C3" s="206"/>
      <c r="D3" s="207"/>
      <c r="E3" s="90" t="s">
        <v>113</v>
      </c>
      <c r="F3" s="61" t="s">
        <v>113</v>
      </c>
      <c r="G3" s="72" t="s">
        <v>169</v>
      </c>
      <c r="H3" s="61" t="s">
        <v>113</v>
      </c>
      <c r="I3" s="61" t="s">
        <v>113</v>
      </c>
      <c r="J3" s="61" t="s">
        <v>113</v>
      </c>
      <c r="K3" s="61" t="s">
        <v>37</v>
      </c>
      <c r="L3" s="61" t="s">
        <v>134</v>
      </c>
      <c r="M3" s="61" t="s">
        <v>113</v>
      </c>
      <c r="N3" s="61" t="s">
        <v>137</v>
      </c>
      <c r="O3" s="220" t="s">
        <v>244</v>
      </c>
      <c r="P3" s="61" t="s">
        <v>134</v>
      </c>
      <c r="Q3" s="61" t="s">
        <v>237</v>
      </c>
      <c r="R3" s="217" t="s">
        <v>253</v>
      </c>
      <c r="S3" s="214"/>
      <c r="T3" s="211" t="s">
        <v>3</v>
      </c>
    </row>
    <row r="4" spans="1:20" s="49" customFormat="1" ht="12.75" customHeight="1" x14ac:dyDescent="0.25">
      <c r="A4" s="199"/>
      <c r="B4" s="73"/>
      <c r="C4" s="202"/>
      <c r="D4" s="203"/>
      <c r="E4" s="91" t="s">
        <v>114</v>
      </c>
      <c r="F4" s="63" t="s">
        <v>118</v>
      </c>
      <c r="G4" s="75" t="s">
        <v>159</v>
      </c>
      <c r="H4" s="63" t="s">
        <v>122</v>
      </c>
      <c r="I4" s="63" t="s">
        <v>122</v>
      </c>
      <c r="J4" s="63" t="s">
        <v>128</v>
      </c>
      <c r="K4" s="63" t="s">
        <v>171</v>
      </c>
      <c r="L4" s="63" t="s">
        <v>135</v>
      </c>
      <c r="M4" s="63" t="s">
        <v>118</v>
      </c>
      <c r="N4" s="63" t="s">
        <v>138</v>
      </c>
      <c r="O4" s="221"/>
      <c r="P4" s="63" t="s">
        <v>135</v>
      </c>
      <c r="Q4" s="63" t="s">
        <v>82</v>
      </c>
      <c r="R4" s="218"/>
      <c r="S4" s="215"/>
      <c r="T4" s="212"/>
    </row>
    <row r="5" spans="1:20" s="49" customFormat="1" ht="12.75" customHeight="1" x14ac:dyDescent="0.25">
      <c r="A5" s="199"/>
      <c r="B5" s="74" t="s">
        <v>29</v>
      </c>
      <c r="C5" s="202" t="s">
        <v>31</v>
      </c>
      <c r="D5" s="203"/>
      <c r="E5" s="91" t="s">
        <v>115</v>
      </c>
      <c r="F5" s="63" t="s">
        <v>119</v>
      </c>
      <c r="G5" s="75" t="s">
        <v>170</v>
      </c>
      <c r="H5" s="63" t="s">
        <v>123</v>
      </c>
      <c r="I5" s="63" t="s">
        <v>124</v>
      </c>
      <c r="J5" s="63" t="s">
        <v>129</v>
      </c>
      <c r="K5" s="63" t="s">
        <v>122</v>
      </c>
      <c r="L5" s="63" t="s">
        <v>136</v>
      </c>
      <c r="M5" s="63" t="s">
        <v>173</v>
      </c>
      <c r="N5" s="63" t="s">
        <v>139</v>
      </c>
      <c r="O5" s="221"/>
      <c r="P5" s="63" t="s">
        <v>118</v>
      </c>
      <c r="Q5" s="63" t="s">
        <v>238</v>
      </c>
      <c r="R5" s="218"/>
      <c r="S5" s="215"/>
      <c r="T5" s="212"/>
    </row>
    <row r="6" spans="1:20" s="49" customFormat="1" ht="12.75" customHeight="1" x14ac:dyDescent="0.25">
      <c r="A6" s="200"/>
      <c r="B6" s="63" t="s">
        <v>30</v>
      </c>
      <c r="C6" s="208" t="s">
        <v>32</v>
      </c>
      <c r="D6" s="203"/>
      <c r="E6" s="91" t="s">
        <v>116</v>
      </c>
      <c r="F6" s="63" t="s">
        <v>120</v>
      </c>
      <c r="G6" s="75"/>
      <c r="H6" s="65"/>
      <c r="I6" s="63" t="s">
        <v>125</v>
      </c>
      <c r="J6" s="63" t="s">
        <v>130</v>
      </c>
      <c r="K6" s="63" t="s">
        <v>133</v>
      </c>
      <c r="L6" s="66" t="s">
        <v>172</v>
      </c>
      <c r="M6" s="63" t="s">
        <v>221</v>
      </c>
      <c r="N6" s="63" t="s">
        <v>174</v>
      </c>
      <c r="O6" s="221"/>
      <c r="P6" s="63" t="s">
        <v>123</v>
      </c>
      <c r="Q6" s="63" t="s">
        <v>239</v>
      </c>
      <c r="R6" s="218"/>
      <c r="S6" s="215"/>
      <c r="T6" s="212"/>
    </row>
    <row r="7" spans="1:20" s="49" customFormat="1" ht="12.75" customHeight="1" x14ac:dyDescent="0.25">
      <c r="A7" s="200"/>
      <c r="B7" s="63" t="s">
        <v>112</v>
      </c>
      <c r="C7" s="202" t="s">
        <v>33</v>
      </c>
      <c r="D7" s="203"/>
      <c r="E7" s="91" t="s">
        <v>117</v>
      </c>
      <c r="F7" s="63" t="s">
        <v>121</v>
      </c>
      <c r="G7" s="76"/>
      <c r="H7" s="65"/>
      <c r="I7" s="63" t="s">
        <v>126</v>
      </c>
      <c r="J7" s="63" t="s">
        <v>131</v>
      </c>
      <c r="K7" s="65"/>
      <c r="L7" s="65"/>
      <c r="M7" s="63" t="s">
        <v>156</v>
      </c>
      <c r="N7" s="63" t="s">
        <v>72</v>
      </c>
      <c r="O7" s="221"/>
      <c r="P7" s="63" t="s">
        <v>236</v>
      </c>
      <c r="Q7" s="63" t="s">
        <v>133</v>
      </c>
      <c r="R7" s="218"/>
      <c r="S7" s="215"/>
      <c r="T7" s="212"/>
    </row>
    <row r="8" spans="1:20" s="49" customFormat="1" ht="12.75" customHeight="1" x14ac:dyDescent="0.25">
      <c r="A8" s="200"/>
      <c r="B8" s="77" t="s">
        <v>25</v>
      </c>
      <c r="C8" s="204"/>
      <c r="D8" s="205"/>
      <c r="E8" s="92"/>
      <c r="F8" s="68"/>
      <c r="G8" s="78"/>
      <c r="H8" s="68"/>
      <c r="I8" s="25" t="s">
        <v>127</v>
      </c>
      <c r="J8" s="25" t="s">
        <v>132</v>
      </c>
      <c r="K8" s="68"/>
      <c r="L8" s="68"/>
      <c r="M8" s="67" t="s">
        <v>133</v>
      </c>
      <c r="N8" s="67" t="s">
        <v>175</v>
      </c>
      <c r="O8" s="222"/>
      <c r="P8" s="67" t="s">
        <v>236</v>
      </c>
      <c r="Q8" s="67" t="s">
        <v>236</v>
      </c>
      <c r="R8" s="219"/>
      <c r="S8" s="216"/>
      <c r="T8" s="212"/>
    </row>
    <row r="9" spans="1:20" s="57" customFormat="1" ht="16.2" thickBot="1" x14ac:dyDescent="0.3">
      <c r="A9" s="201"/>
      <c r="B9" s="79"/>
      <c r="C9" s="209"/>
      <c r="D9" s="210"/>
      <c r="E9" s="93">
        <v>2111</v>
      </c>
      <c r="F9" s="94">
        <v>2112</v>
      </c>
      <c r="G9" s="94">
        <v>2122</v>
      </c>
      <c r="H9" s="94">
        <v>2131</v>
      </c>
      <c r="I9" s="94">
        <v>2132</v>
      </c>
      <c r="J9" s="94">
        <v>2133</v>
      </c>
      <c r="K9" s="94">
        <v>2139</v>
      </c>
      <c r="L9" s="94">
        <v>2141</v>
      </c>
      <c r="M9" s="94">
        <v>2310</v>
      </c>
      <c r="N9" s="94">
        <v>2324</v>
      </c>
      <c r="O9" s="94">
        <v>2142</v>
      </c>
      <c r="P9" s="94">
        <v>3111</v>
      </c>
      <c r="Q9" s="94">
        <v>3122</v>
      </c>
      <c r="R9" s="94">
        <v>2324</v>
      </c>
      <c r="S9" s="95"/>
      <c r="T9" s="213"/>
    </row>
    <row r="10" spans="1:20" ht="23.1" customHeight="1" x14ac:dyDescent="0.25">
      <c r="A10" s="26">
        <v>1</v>
      </c>
      <c r="B10" s="18">
        <v>1019</v>
      </c>
      <c r="C10" s="196" t="s">
        <v>212</v>
      </c>
      <c r="D10" s="19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>
        <f t="shared" ref="T10:T32" si="0">SUM(E10:S10)</f>
        <v>0</v>
      </c>
    </row>
    <row r="11" spans="1:20" ht="23.1" customHeight="1" x14ac:dyDescent="0.25">
      <c r="A11" s="26">
        <v>2</v>
      </c>
      <c r="B11" s="18">
        <v>1031</v>
      </c>
      <c r="C11" s="189" t="s">
        <v>234</v>
      </c>
      <c r="D11" s="190"/>
      <c r="E11" s="118">
        <v>500000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  <c r="T11" s="120">
        <f t="shared" si="0"/>
        <v>500000</v>
      </c>
    </row>
    <row r="12" spans="1:20" ht="23.1" customHeight="1" x14ac:dyDescent="0.25">
      <c r="A12" s="26">
        <v>3</v>
      </c>
      <c r="B12" s="18">
        <v>1037</v>
      </c>
      <c r="C12" s="189" t="s">
        <v>140</v>
      </c>
      <c r="D12" s="190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20">
        <f t="shared" si="0"/>
        <v>0</v>
      </c>
    </row>
    <row r="13" spans="1:20" ht="23.1" customHeight="1" x14ac:dyDescent="0.25">
      <c r="A13" s="26">
        <v>4</v>
      </c>
      <c r="B13" s="18">
        <v>2141</v>
      </c>
      <c r="C13" s="189" t="s">
        <v>227</v>
      </c>
      <c r="D13" s="190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  <c r="T13" s="120">
        <f t="shared" si="0"/>
        <v>0</v>
      </c>
    </row>
    <row r="14" spans="1:20" ht="23.1" customHeight="1" x14ac:dyDescent="0.25">
      <c r="A14" s="26">
        <v>5</v>
      </c>
      <c r="B14" s="18">
        <v>2143</v>
      </c>
      <c r="C14" s="196" t="s">
        <v>228</v>
      </c>
      <c r="D14" s="19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9"/>
      <c r="T14" s="120">
        <f t="shared" si="0"/>
        <v>0</v>
      </c>
    </row>
    <row r="15" spans="1:20" ht="23.1" customHeight="1" x14ac:dyDescent="0.25">
      <c r="A15" s="26">
        <v>6</v>
      </c>
      <c r="B15" s="18">
        <v>2310</v>
      </c>
      <c r="C15" s="189" t="s">
        <v>100</v>
      </c>
      <c r="D15" s="190"/>
      <c r="E15" s="118">
        <v>200000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9"/>
      <c r="T15" s="120">
        <f t="shared" si="0"/>
        <v>200000</v>
      </c>
    </row>
    <row r="16" spans="1:20" ht="23.1" customHeight="1" x14ac:dyDescent="0.25">
      <c r="A16" s="26">
        <v>7</v>
      </c>
      <c r="B16" s="18">
        <v>2321</v>
      </c>
      <c r="C16" s="189" t="s">
        <v>168</v>
      </c>
      <c r="D16" s="190"/>
      <c r="E16" s="118">
        <v>150000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 t="s">
        <v>236</v>
      </c>
      <c r="R16" s="118"/>
      <c r="S16" s="119"/>
      <c r="T16" s="120">
        <f t="shared" si="0"/>
        <v>150000</v>
      </c>
    </row>
    <row r="17" spans="1:20" ht="23.1" customHeight="1" x14ac:dyDescent="0.25">
      <c r="A17" s="26">
        <v>8</v>
      </c>
      <c r="B17" s="18">
        <v>3111</v>
      </c>
      <c r="C17" s="189" t="s">
        <v>213</v>
      </c>
      <c r="D17" s="190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120">
        <f t="shared" si="0"/>
        <v>0</v>
      </c>
    </row>
    <row r="18" spans="1:20" ht="23.1" customHeight="1" x14ac:dyDescent="0.25">
      <c r="A18" s="26">
        <v>9</v>
      </c>
      <c r="B18" s="18">
        <v>3113</v>
      </c>
      <c r="C18" s="189" t="s">
        <v>214</v>
      </c>
      <c r="D18" s="190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9"/>
      <c r="T18" s="120">
        <f t="shared" si="0"/>
        <v>0</v>
      </c>
    </row>
    <row r="19" spans="1:20" ht="23.1" customHeight="1" x14ac:dyDescent="0.25">
      <c r="A19" s="26">
        <v>10</v>
      </c>
      <c r="B19" s="18">
        <v>3117</v>
      </c>
      <c r="C19" s="196" t="s">
        <v>231</v>
      </c>
      <c r="D19" s="19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9"/>
      <c r="T19" s="120">
        <f t="shared" si="0"/>
        <v>0</v>
      </c>
    </row>
    <row r="20" spans="1:20" ht="23.1" customHeight="1" x14ac:dyDescent="0.25">
      <c r="A20" s="26">
        <v>11</v>
      </c>
      <c r="B20" s="18">
        <v>3141</v>
      </c>
      <c r="C20" s="189" t="s">
        <v>232</v>
      </c>
      <c r="D20" s="190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9"/>
      <c r="T20" s="120">
        <f t="shared" si="0"/>
        <v>0</v>
      </c>
    </row>
    <row r="21" spans="1:20" ht="23.1" customHeight="1" x14ac:dyDescent="0.25">
      <c r="A21" s="26">
        <v>12</v>
      </c>
      <c r="B21" s="18">
        <v>3313</v>
      </c>
      <c r="C21" s="189" t="s">
        <v>141</v>
      </c>
      <c r="D21" s="190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  <c r="T21" s="120">
        <f t="shared" si="0"/>
        <v>0</v>
      </c>
    </row>
    <row r="22" spans="1:20" ht="23.1" customHeight="1" x14ac:dyDescent="0.25">
      <c r="A22" s="26">
        <v>13</v>
      </c>
      <c r="B22" s="18">
        <v>3314</v>
      </c>
      <c r="C22" s="189" t="s">
        <v>103</v>
      </c>
      <c r="D22" s="190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9"/>
      <c r="T22" s="120">
        <f t="shared" si="0"/>
        <v>0</v>
      </c>
    </row>
    <row r="23" spans="1:20" ht="23.1" customHeight="1" x14ac:dyDescent="0.25">
      <c r="A23" s="26">
        <v>14</v>
      </c>
      <c r="B23" s="18">
        <v>3319</v>
      </c>
      <c r="C23" s="189" t="s">
        <v>215</v>
      </c>
      <c r="D23" s="19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20">
        <f t="shared" si="0"/>
        <v>0</v>
      </c>
    </row>
    <row r="24" spans="1:20" ht="23.1" customHeight="1" x14ac:dyDescent="0.25">
      <c r="A24" s="26">
        <v>15</v>
      </c>
      <c r="B24" s="18">
        <v>3412</v>
      </c>
      <c r="C24" s="189" t="s">
        <v>260</v>
      </c>
      <c r="D24" s="190"/>
      <c r="E24" s="118"/>
      <c r="F24" s="118"/>
      <c r="G24" s="118"/>
      <c r="H24" s="118"/>
      <c r="I24" s="118">
        <v>4000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20">
        <f t="shared" si="0"/>
        <v>4000</v>
      </c>
    </row>
    <row r="25" spans="1:20" ht="23.1" customHeight="1" x14ac:dyDescent="0.25">
      <c r="A25" s="26">
        <v>16</v>
      </c>
      <c r="B25" s="18">
        <v>3519</v>
      </c>
      <c r="C25" s="189" t="s">
        <v>216</v>
      </c>
      <c r="D25" s="190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20">
        <f t="shared" si="0"/>
        <v>0</v>
      </c>
    </row>
    <row r="26" spans="1:20" ht="23.1" customHeight="1" x14ac:dyDescent="0.25">
      <c r="A26" s="26">
        <v>17</v>
      </c>
      <c r="B26" s="18">
        <v>3612</v>
      </c>
      <c r="C26" s="189" t="s">
        <v>104</v>
      </c>
      <c r="D26" s="190"/>
      <c r="E26" s="118"/>
      <c r="F26" s="118"/>
      <c r="G26" s="118"/>
      <c r="H26" s="118"/>
      <c r="I26" s="118">
        <v>50000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9"/>
      <c r="T26" s="120">
        <f t="shared" si="0"/>
        <v>50000</v>
      </c>
    </row>
    <row r="27" spans="1:20" ht="23.1" customHeight="1" x14ac:dyDescent="0.25">
      <c r="A27" s="26">
        <v>18</v>
      </c>
      <c r="B27" s="18">
        <v>3632</v>
      </c>
      <c r="C27" s="189" t="s">
        <v>106</v>
      </c>
      <c r="D27" s="190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20">
        <f t="shared" si="0"/>
        <v>0</v>
      </c>
    </row>
    <row r="28" spans="1:20" ht="23.1" customHeight="1" x14ac:dyDescent="0.25">
      <c r="A28" s="26">
        <v>19</v>
      </c>
      <c r="B28" s="18">
        <v>3722</v>
      </c>
      <c r="C28" s="189" t="s">
        <v>142</v>
      </c>
      <c r="D28" s="190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120">
        <f t="shared" si="0"/>
        <v>0</v>
      </c>
    </row>
    <row r="29" spans="1:20" ht="23.1" customHeight="1" x14ac:dyDescent="0.25">
      <c r="A29" s="26">
        <v>20</v>
      </c>
      <c r="B29" s="18">
        <v>6171</v>
      </c>
      <c r="C29" s="189" t="s">
        <v>108</v>
      </c>
      <c r="D29" s="190"/>
      <c r="E29" s="118">
        <v>10000</v>
      </c>
      <c r="F29" s="118"/>
      <c r="G29" s="118"/>
      <c r="H29" s="118">
        <v>65000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20">
        <f t="shared" si="0"/>
        <v>75000</v>
      </c>
    </row>
    <row r="30" spans="1:20" ht="23.1" customHeight="1" x14ac:dyDescent="0.25">
      <c r="A30" s="26">
        <v>21</v>
      </c>
      <c r="B30" s="18">
        <v>6310</v>
      </c>
      <c r="C30" s="189" t="s">
        <v>143</v>
      </c>
      <c r="D30" s="190"/>
      <c r="E30" s="118"/>
      <c r="F30" s="118"/>
      <c r="G30" s="118"/>
      <c r="H30" s="118"/>
      <c r="I30" s="118"/>
      <c r="J30" s="118"/>
      <c r="K30" s="118"/>
      <c r="L30" s="118">
        <v>500</v>
      </c>
      <c r="M30" s="118"/>
      <c r="N30" s="118"/>
      <c r="O30" s="118"/>
      <c r="P30" s="118"/>
      <c r="Q30" s="118"/>
      <c r="R30" s="118"/>
      <c r="S30" s="119"/>
      <c r="T30" s="120">
        <f t="shared" si="0"/>
        <v>500</v>
      </c>
    </row>
    <row r="31" spans="1:20" ht="23.1" customHeight="1" x14ac:dyDescent="0.25">
      <c r="A31" s="26">
        <v>22</v>
      </c>
      <c r="B31" s="18">
        <v>6409</v>
      </c>
      <c r="C31" s="189" t="s">
        <v>177</v>
      </c>
      <c r="D31" s="190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20">
        <f t="shared" si="0"/>
        <v>0</v>
      </c>
    </row>
    <row r="32" spans="1:20" ht="23.1" customHeight="1" x14ac:dyDescent="0.25">
      <c r="A32" s="26">
        <v>23</v>
      </c>
      <c r="B32" s="18">
        <v>2341</v>
      </c>
      <c r="C32" s="189" t="s">
        <v>235</v>
      </c>
      <c r="D32" s="190"/>
      <c r="E32" s="118">
        <v>80000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9"/>
      <c r="T32" s="120">
        <f t="shared" si="0"/>
        <v>80000</v>
      </c>
    </row>
    <row r="33" spans="1:20" ht="23.1" customHeight="1" thickBot="1" x14ac:dyDescent="0.3">
      <c r="A33" s="80">
        <v>24</v>
      </c>
      <c r="B33" s="129">
        <v>3723</v>
      </c>
      <c r="C33" s="194" t="s">
        <v>243</v>
      </c>
      <c r="D33" s="195"/>
      <c r="E33" s="121">
        <v>40000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23">
        <f>SUM(E33:S33)</f>
        <v>40000</v>
      </c>
    </row>
    <row r="34" spans="1:20" s="49" customFormat="1" ht="25.5" customHeight="1" thickTop="1" thickBot="1" x14ac:dyDescent="0.3">
      <c r="A34" s="125">
        <v>25</v>
      </c>
      <c r="B34" s="191" t="s">
        <v>144</v>
      </c>
      <c r="C34" s="192"/>
      <c r="D34" s="193"/>
      <c r="E34" s="124">
        <f t="shared" ref="E34:S34" si="1">SUM(E10:E33)</f>
        <v>980000</v>
      </c>
      <c r="F34" s="124">
        <f t="shared" si="1"/>
        <v>0</v>
      </c>
      <c r="G34" s="124">
        <f t="shared" si="1"/>
        <v>0</v>
      </c>
      <c r="H34" s="124">
        <f t="shared" si="1"/>
        <v>65000</v>
      </c>
      <c r="I34" s="124">
        <f t="shared" si="1"/>
        <v>54000</v>
      </c>
      <c r="J34" s="124">
        <f t="shared" si="1"/>
        <v>0</v>
      </c>
      <c r="K34" s="124">
        <f t="shared" si="1"/>
        <v>0</v>
      </c>
      <c r="L34" s="124">
        <f t="shared" si="1"/>
        <v>500</v>
      </c>
      <c r="M34" s="124">
        <f t="shared" si="1"/>
        <v>0</v>
      </c>
      <c r="N34" s="124">
        <f t="shared" si="1"/>
        <v>0</v>
      </c>
      <c r="O34" s="124">
        <f t="shared" si="1"/>
        <v>0</v>
      </c>
      <c r="P34" s="124">
        <f t="shared" si="1"/>
        <v>0</v>
      </c>
      <c r="Q34" s="124">
        <f t="shared" si="1"/>
        <v>0</v>
      </c>
      <c r="R34" s="124">
        <f t="shared" si="1"/>
        <v>0</v>
      </c>
      <c r="S34" s="124">
        <f t="shared" si="1"/>
        <v>0</v>
      </c>
      <c r="T34" s="154">
        <f>SUM(E34:S34)</f>
        <v>1099500</v>
      </c>
    </row>
    <row r="35" spans="1:20" ht="13.8" thickTop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t="s">
        <v>176</v>
      </c>
    </row>
  </sheetData>
  <sheetProtection algorithmName="SHA-512" hashValue="fx+hxb3n+6tPq2GLG8FLW4nO1ur0Oxcjx4/Jze72IOTIG32D5o51bvifFQckAkmzS5hRy15f2QM8VvqZFr7J7w==" saltValue="I9/ikV0tUofbpAyijZMtzA==" spinCount="100000" sheet="1" selectLockedCells="1" selectUnlockedCells="1"/>
  <mergeCells count="37">
    <mergeCell ref="T3:T9"/>
    <mergeCell ref="S3:S8"/>
    <mergeCell ref="R3:R8"/>
    <mergeCell ref="O3:O8"/>
    <mergeCell ref="C17:D17"/>
    <mergeCell ref="C20:D20"/>
    <mergeCell ref="A3:A9"/>
    <mergeCell ref="C4:D4"/>
    <mergeCell ref="C7:D7"/>
    <mergeCell ref="C8:D8"/>
    <mergeCell ref="C3:D3"/>
    <mergeCell ref="C5:D5"/>
    <mergeCell ref="C11:D11"/>
    <mergeCell ref="C6:D6"/>
    <mergeCell ref="C9:D9"/>
    <mergeCell ref="C10:D10"/>
    <mergeCell ref="C12:D12"/>
    <mergeCell ref="C14:D14"/>
    <mergeCell ref="C16:D16"/>
    <mergeCell ref="C13:D13"/>
    <mergeCell ref="C15:D15"/>
    <mergeCell ref="C18:D18"/>
    <mergeCell ref="B34:D34"/>
    <mergeCell ref="C21:D21"/>
    <mergeCell ref="C22:D22"/>
    <mergeCell ref="C31:D31"/>
    <mergeCell ref="C33:D33"/>
    <mergeCell ref="C27:D27"/>
    <mergeCell ref="C24:D24"/>
    <mergeCell ref="C28:D28"/>
    <mergeCell ref="C25:D25"/>
    <mergeCell ref="C26:D26"/>
    <mergeCell ref="C32:D32"/>
    <mergeCell ref="C30:D30"/>
    <mergeCell ref="C29:D29"/>
    <mergeCell ref="C19:D19"/>
    <mergeCell ref="C23:D23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topLeftCell="B1" zoomScale="70" zoomScaleNormal="70" workbookViewId="0">
      <pane xSplit="3" ySplit="8" topLeftCell="E9" activePane="bottomRight" state="frozen"/>
      <selection activeCell="F43" sqref="F43"/>
      <selection pane="topRight" activeCell="F43" sqref="F43"/>
      <selection pane="bottomLeft" activeCell="F43" sqref="F43"/>
      <selection pane="bottomRight" activeCell="AG48" sqref="AG48:AG49"/>
    </sheetView>
  </sheetViews>
  <sheetFormatPr defaultRowHeight="13.2" x14ac:dyDescent="0.25"/>
  <cols>
    <col min="1" max="1" width="6.44140625" customWidth="1"/>
    <col min="4" max="4" width="21.33203125" customWidth="1"/>
    <col min="5" max="21" width="8.33203125" customWidth="1"/>
    <col min="22" max="22" width="10.33203125" customWidth="1"/>
    <col min="23" max="23" width="10" customWidth="1"/>
    <col min="24" max="28" width="8.33203125" customWidth="1"/>
    <col min="29" max="29" width="12.109375" bestFit="1" customWidth="1"/>
    <col min="30" max="30" width="12.88671875" customWidth="1"/>
    <col min="33" max="33" width="13.109375" customWidth="1"/>
    <col min="34" max="34" width="6.44140625" customWidth="1"/>
  </cols>
  <sheetData>
    <row r="1" spans="1:34" ht="18" x14ac:dyDescent="0.35">
      <c r="A1" s="38" t="s">
        <v>222</v>
      </c>
      <c r="Q1" t="s">
        <v>163</v>
      </c>
      <c r="S1" t="s">
        <v>161</v>
      </c>
    </row>
    <row r="2" spans="1:34" ht="8.25" customHeight="1" thickBot="1" x14ac:dyDescent="0.35">
      <c r="A2" s="1"/>
      <c r="R2" t="s">
        <v>162</v>
      </c>
      <c r="AG2" s="35" t="s">
        <v>164</v>
      </c>
    </row>
    <row r="3" spans="1:34" s="49" customFormat="1" ht="16.2" thickTop="1" x14ac:dyDescent="0.3">
      <c r="A3" s="198" t="s">
        <v>110</v>
      </c>
      <c r="B3" s="60"/>
      <c r="C3" s="230" t="s">
        <v>111</v>
      </c>
      <c r="D3" s="231"/>
      <c r="E3" s="90" t="s">
        <v>34</v>
      </c>
      <c r="F3" s="61" t="s">
        <v>37</v>
      </c>
      <c r="G3" s="61" t="s">
        <v>151</v>
      </c>
      <c r="H3" s="61" t="s">
        <v>40</v>
      </c>
      <c r="I3" s="61" t="s">
        <v>44</v>
      </c>
      <c r="J3" s="61" t="s">
        <v>47</v>
      </c>
      <c r="K3" s="61" t="s">
        <v>51</v>
      </c>
      <c r="L3" s="61" t="s">
        <v>54</v>
      </c>
      <c r="M3" s="223" t="s">
        <v>157</v>
      </c>
      <c r="N3" s="223" t="s">
        <v>57</v>
      </c>
      <c r="O3" s="61" t="s">
        <v>58</v>
      </c>
      <c r="P3" s="61" t="s">
        <v>61</v>
      </c>
      <c r="Q3" s="61" t="s">
        <v>63</v>
      </c>
      <c r="R3" s="61" t="s">
        <v>65</v>
      </c>
      <c r="S3" s="61" t="s">
        <v>65</v>
      </c>
      <c r="T3" s="61" t="s">
        <v>65</v>
      </c>
      <c r="U3" s="61" t="s">
        <v>209</v>
      </c>
      <c r="V3" s="61" t="s">
        <v>54</v>
      </c>
      <c r="W3" s="61" t="s">
        <v>71</v>
      </c>
      <c r="X3" s="61" t="s">
        <v>75</v>
      </c>
      <c r="Y3" s="61" t="s">
        <v>80</v>
      </c>
      <c r="Z3" s="61" t="s">
        <v>81</v>
      </c>
      <c r="AA3" s="61" t="s">
        <v>245</v>
      </c>
      <c r="AB3" s="61" t="s">
        <v>86</v>
      </c>
      <c r="AC3" s="61" t="s">
        <v>248</v>
      </c>
      <c r="AD3" s="61" t="s">
        <v>90</v>
      </c>
      <c r="AE3" s="61" t="s">
        <v>93</v>
      </c>
      <c r="AF3" s="82" t="s">
        <v>93</v>
      </c>
      <c r="AG3" s="85"/>
      <c r="AH3" s="62"/>
    </row>
    <row r="4" spans="1:34" s="49" customFormat="1" ht="12.75" customHeight="1" x14ac:dyDescent="0.3">
      <c r="A4" s="200"/>
      <c r="B4" s="51" t="s">
        <v>29</v>
      </c>
      <c r="C4" s="232"/>
      <c r="D4" s="233"/>
      <c r="E4" s="91" t="s">
        <v>35</v>
      </c>
      <c r="F4" s="63" t="s">
        <v>38</v>
      </c>
      <c r="G4" s="63" t="s">
        <v>152</v>
      </c>
      <c r="H4" s="63" t="s">
        <v>41</v>
      </c>
      <c r="I4" s="63" t="s">
        <v>41</v>
      </c>
      <c r="J4" s="63" t="s">
        <v>48</v>
      </c>
      <c r="K4" s="63" t="s">
        <v>52</v>
      </c>
      <c r="L4" s="63" t="s">
        <v>55</v>
      </c>
      <c r="M4" s="224"/>
      <c r="N4" s="224"/>
      <c r="O4" s="63" t="s">
        <v>59</v>
      </c>
      <c r="P4" s="63" t="s">
        <v>62</v>
      </c>
      <c r="Q4" s="63" t="s">
        <v>64</v>
      </c>
      <c r="R4" s="63" t="s">
        <v>66</v>
      </c>
      <c r="S4" s="63" t="s">
        <v>207</v>
      </c>
      <c r="T4" s="63" t="s">
        <v>67</v>
      </c>
      <c r="U4" s="63"/>
      <c r="V4" s="63" t="s">
        <v>210</v>
      </c>
      <c r="W4" s="63" t="s">
        <v>72</v>
      </c>
      <c r="X4" s="63" t="s">
        <v>76</v>
      </c>
      <c r="Y4" s="63" t="s">
        <v>74</v>
      </c>
      <c r="Z4" s="63" t="s">
        <v>82</v>
      </c>
      <c r="AA4" s="63" t="s">
        <v>246</v>
      </c>
      <c r="AB4" s="63" t="s">
        <v>87</v>
      </c>
      <c r="AC4" s="63" t="s">
        <v>249</v>
      </c>
      <c r="AD4" s="63" t="s">
        <v>91</v>
      </c>
      <c r="AE4" s="63" t="s">
        <v>94</v>
      </c>
      <c r="AF4" s="31" t="s">
        <v>88</v>
      </c>
      <c r="AG4" s="86" t="s">
        <v>81</v>
      </c>
      <c r="AH4" s="64" t="s">
        <v>27</v>
      </c>
    </row>
    <row r="5" spans="1:34" s="49" customFormat="1" ht="12.75" customHeight="1" x14ac:dyDescent="0.3">
      <c r="A5" s="200"/>
      <c r="B5" s="51" t="s">
        <v>30</v>
      </c>
      <c r="C5" s="232"/>
      <c r="D5" s="233"/>
      <c r="E5" s="91" t="s">
        <v>36</v>
      </c>
      <c r="F5" s="63" t="s">
        <v>39</v>
      </c>
      <c r="G5" s="63" t="s">
        <v>153</v>
      </c>
      <c r="H5" s="63" t="s">
        <v>42</v>
      </c>
      <c r="I5" s="63" t="s">
        <v>205</v>
      </c>
      <c r="J5" s="63" t="s">
        <v>49</v>
      </c>
      <c r="K5" s="63" t="s">
        <v>156</v>
      </c>
      <c r="L5" s="63" t="s">
        <v>56</v>
      </c>
      <c r="M5" s="224"/>
      <c r="N5" s="224"/>
      <c r="O5" s="63" t="s">
        <v>60</v>
      </c>
      <c r="P5" s="65"/>
      <c r="Q5" s="63" t="s">
        <v>206</v>
      </c>
      <c r="R5" s="65"/>
      <c r="S5" s="63" t="s">
        <v>72</v>
      </c>
      <c r="T5" s="63" t="s">
        <v>68</v>
      </c>
      <c r="U5" s="65"/>
      <c r="V5" s="63" t="s">
        <v>70</v>
      </c>
      <c r="W5" s="63" t="s">
        <v>73</v>
      </c>
      <c r="X5" s="63" t="s">
        <v>77</v>
      </c>
      <c r="Y5" s="63"/>
      <c r="Z5" s="63" t="s">
        <v>83</v>
      </c>
      <c r="AA5" s="63"/>
      <c r="AB5" s="63" t="s">
        <v>88</v>
      </c>
      <c r="AC5" s="63" t="s">
        <v>250</v>
      </c>
      <c r="AD5" s="63" t="s">
        <v>92</v>
      </c>
      <c r="AE5" s="63" t="s">
        <v>95</v>
      </c>
      <c r="AF5" s="31" t="s">
        <v>158</v>
      </c>
      <c r="AG5" s="86" t="s">
        <v>96</v>
      </c>
      <c r="AH5" s="64" t="s">
        <v>28</v>
      </c>
    </row>
    <row r="6" spans="1:34" s="49" customFormat="1" ht="26.4" x14ac:dyDescent="0.25">
      <c r="A6" s="200"/>
      <c r="B6" s="51" t="s">
        <v>22</v>
      </c>
      <c r="C6" s="232"/>
      <c r="D6" s="233"/>
      <c r="E6" s="132" t="s">
        <v>202</v>
      </c>
      <c r="F6" s="65"/>
      <c r="G6" s="63" t="s">
        <v>154</v>
      </c>
      <c r="H6" s="63" t="s">
        <v>43</v>
      </c>
      <c r="I6" s="63" t="s">
        <v>45</v>
      </c>
      <c r="J6" s="63" t="s">
        <v>50</v>
      </c>
      <c r="K6" s="66" t="s">
        <v>53</v>
      </c>
      <c r="L6" s="65"/>
      <c r="M6" s="224"/>
      <c r="N6" s="224"/>
      <c r="O6" s="65"/>
      <c r="P6" s="65"/>
      <c r="Q6" s="65"/>
      <c r="R6" s="65"/>
      <c r="S6" s="63" t="s">
        <v>208</v>
      </c>
      <c r="T6" s="63" t="s">
        <v>69</v>
      </c>
      <c r="U6" s="65"/>
      <c r="V6" s="65"/>
      <c r="W6" s="63" t="s">
        <v>74</v>
      </c>
      <c r="X6" s="63" t="s">
        <v>78</v>
      </c>
      <c r="Y6" s="65"/>
      <c r="Z6" s="63" t="s">
        <v>84</v>
      </c>
      <c r="AA6" s="63"/>
      <c r="AB6" s="63" t="s">
        <v>89</v>
      </c>
      <c r="AC6" s="66" t="s">
        <v>251</v>
      </c>
      <c r="AD6" s="65"/>
      <c r="AE6" s="63" t="s">
        <v>39</v>
      </c>
      <c r="AF6" s="31" t="s">
        <v>159</v>
      </c>
      <c r="AG6" s="87"/>
      <c r="AH6" s="64"/>
    </row>
    <row r="7" spans="1:34" s="49" customFormat="1" ht="26.4" x14ac:dyDescent="0.25">
      <c r="A7" s="200"/>
      <c r="B7" s="51" t="s">
        <v>25</v>
      </c>
      <c r="C7" s="232"/>
      <c r="D7" s="233"/>
      <c r="E7" s="133" t="s">
        <v>203</v>
      </c>
      <c r="F7" s="68"/>
      <c r="G7" s="25" t="s">
        <v>155</v>
      </c>
      <c r="H7" s="25" t="s">
        <v>204</v>
      </c>
      <c r="I7" s="25" t="s">
        <v>46</v>
      </c>
      <c r="J7" s="68"/>
      <c r="K7" s="68"/>
      <c r="L7" s="68"/>
      <c r="M7" s="225"/>
      <c r="N7" s="225"/>
      <c r="O7" s="68"/>
      <c r="P7" s="68"/>
      <c r="Q7" s="68"/>
      <c r="R7" s="68"/>
      <c r="S7" s="68"/>
      <c r="T7" s="68"/>
      <c r="U7" s="68"/>
      <c r="V7" s="68"/>
      <c r="W7" s="68"/>
      <c r="X7" s="25" t="s">
        <v>79</v>
      </c>
      <c r="Y7" s="68"/>
      <c r="Z7" s="25" t="s">
        <v>85</v>
      </c>
      <c r="AA7" s="25"/>
      <c r="AB7" s="68"/>
      <c r="AC7" s="67"/>
      <c r="AD7" s="68"/>
      <c r="AE7" s="68"/>
      <c r="AF7" s="83" t="s">
        <v>160</v>
      </c>
      <c r="AG7" s="88"/>
      <c r="AH7" s="69"/>
    </row>
    <row r="8" spans="1:34" s="49" customFormat="1" ht="15" customHeight="1" x14ac:dyDescent="0.35">
      <c r="A8" s="201"/>
      <c r="B8" s="7"/>
      <c r="C8" s="234"/>
      <c r="D8" s="235"/>
      <c r="E8" s="134">
        <v>5011</v>
      </c>
      <c r="F8" s="70">
        <v>5021</v>
      </c>
      <c r="G8" s="70">
        <v>5023</v>
      </c>
      <c r="H8" s="70">
        <v>5031</v>
      </c>
      <c r="I8" s="70">
        <v>5032</v>
      </c>
      <c r="J8" s="70">
        <v>5136</v>
      </c>
      <c r="K8" s="70">
        <v>5137</v>
      </c>
      <c r="L8" s="70">
        <v>5139</v>
      </c>
      <c r="M8" s="70">
        <v>5151</v>
      </c>
      <c r="N8" s="70">
        <v>5153</v>
      </c>
      <c r="O8" s="70">
        <v>5154</v>
      </c>
      <c r="P8" s="70">
        <v>5155</v>
      </c>
      <c r="Q8" s="70">
        <v>5156</v>
      </c>
      <c r="R8" s="70">
        <v>5161</v>
      </c>
      <c r="S8" s="70">
        <v>5162</v>
      </c>
      <c r="T8" s="70">
        <v>5163</v>
      </c>
      <c r="U8" s="70">
        <v>5164</v>
      </c>
      <c r="V8" s="70">
        <v>5169</v>
      </c>
      <c r="W8" s="70">
        <v>5171</v>
      </c>
      <c r="X8" s="70">
        <v>5173</v>
      </c>
      <c r="Y8" s="70">
        <v>5175</v>
      </c>
      <c r="Z8" s="70">
        <v>5193</v>
      </c>
      <c r="AA8" s="70">
        <v>5194</v>
      </c>
      <c r="AB8" s="70">
        <v>5321</v>
      </c>
      <c r="AC8" s="70">
        <v>5362</v>
      </c>
      <c r="AD8" s="70">
        <v>6121</v>
      </c>
      <c r="AE8" s="70" t="s">
        <v>97</v>
      </c>
      <c r="AF8" s="84">
        <v>6351</v>
      </c>
      <c r="AG8" s="89"/>
      <c r="AH8" s="12"/>
    </row>
    <row r="9" spans="1:34" ht="27.9" customHeight="1" x14ac:dyDescent="0.25">
      <c r="A9" s="26">
        <v>1</v>
      </c>
      <c r="B9" s="36">
        <v>1019</v>
      </c>
      <c r="C9" s="228" t="s">
        <v>165</v>
      </c>
      <c r="D9" s="229"/>
      <c r="E9" s="13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7"/>
      <c r="AG9" s="98">
        <f>SUM(E9:AF9)</f>
        <v>0</v>
      </c>
      <c r="AH9" s="39">
        <v>1</v>
      </c>
    </row>
    <row r="10" spans="1:34" ht="27.9" customHeight="1" x14ac:dyDescent="0.25">
      <c r="A10" s="26">
        <v>2</v>
      </c>
      <c r="B10" s="36">
        <v>1031</v>
      </c>
      <c r="C10" s="228" t="s">
        <v>234</v>
      </c>
      <c r="D10" s="229"/>
      <c r="E10" s="136"/>
      <c r="F10" s="96"/>
      <c r="G10" s="96"/>
      <c r="H10" s="96"/>
      <c r="I10" s="96"/>
      <c r="J10" s="96"/>
      <c r="K10" s="96"/>
      <c r="L10" s="96">
        <v>400000</v>
      </c>
      <c r="M10" s="96"/>
      <c r="N10" s="96"/>
      <c r="O10" s="96"/>
      <c r="P10" s="96"/>
      <c r="Q10" s="96"/>
      <c r="R10" s="96"/>
      <c r="S10" s="96"/>
      <c r="T10" s="96"/>
      <c r="U10" s="96"/>
      <c r="V10" s="96">
        <v>800000</v>
      </c>
      <c r="W10" s="96">
        <v>200000</v>
      </c>
      <c r="X10" s="96"/>
      <c r="Y10" s="96"/>
      <c r="Z10" s="96"/>
      <c r="AA10" s="96"/>
      <c r="AB10" s="96"/>
      <c r="AC10" s="96"/>
      <c r="AD10" s="96"/>
      <c r="AE10" s="96"/>
      <c r="AF10" s="97"/>
      <c r="AG10" s="98">
        <f>SUM(E10:AF10)</f>
        <v>1400000</v>
      </c>
      <c r="AH10" s="39">
        <v>2</v>
      </c>
    </row>
    <row r="11" spans="1:34" ht="27.9" customHeight="1" x14ac:dyDescent="0.25">
      <c r="A11" s="99">
        <v>3</v>
      </c>
      <c r="B11" s="100" t="s">
        <v>5</v>
      </c>
      <c r="C11" s="226" t="s">
        <v>188</v>
      </c>
      <c r="D11" s="227"/>
      <c r="E11" s="137"/>
      <c r="F11" s="101"/>
      <c r="G11" s="101"/>
      <c r="H11" s="101"/>
      <c r="I11" s="101"/>
      <c r="J11" s="101"/>
      <c r="K11" s="101"/>
      <c r="L11" s="101">
        <f>SUM(L10)</f>
        <v>400000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>
        <f>SUM(V10)</f>
        <v>800000</v>
      </c>
      <c r="W11" s="101">
        <f>SUM(W9:W10)</f>
        <v>200000</v>
      </c>
      <c r="X11" s="101"/>
      <c r="Y11" s="101"/>
      <c r="Z11" s="101"/>
      <c r="AA11" s="101"/>
      <c r="AB11" s="101"/>
      <c r="AC11" s="101"/>
      <c r="AD11" s="101">
        <f>SUM(AD9:AD10)</f>
        <v>0</v>
      </c>
      <c r="AE11" s="101"/>
      <c r="AF11" s="102"/>
      <c r="AG11" s="103">
        <f>SUM(AG9:AG10)</f>
        <v>1400000</v>
      </c>
      <c r="AH11" s="104">
        <v>3</v>
      </c>
    </row>
    <row r="12" spans="1:34" ht="27.9" customHeight="1" x14ac:dyDescent="0.25">
      <c r="A12" s="26">
        <v>4</v>
      </c>
      <c r="B12" s="36">
        <v>2141</v>
      </c>
      <c r="C12" s="228" t="s">
        <v>227</v>
      </c>
      <c r="D12" s="229"/>
      <c r="E12" s="135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  <c r="AG12" s="98">
        <f t="shared" ref="AG12:AG18" si="0">SUM(E12:AF12)</f>
        <v>0</v>
      </c>
      <c r="AH12" s="39">
        <v>4</v>
      </c>
    </row>
    <row r="13" spans="1:34" ht="27.9" customHeight="1" x14ac:dyDescent="0.25">
      <c r="A13" s="26">
        <v>5</v>
      </c>
      <c r="B13" s="36">
        <v>2143</v>
      </c>
      <c r="C13" s="228" t="s">
        <v>228</v>
      </c>
      <c r="D13" s="229"/>
      <c r="E13" s="44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8">
        <f t="shared" si="0"/>
        <v>0</v>
      </c>
      <c r="AH13" s="39">
        <v>5</v>
      </c>
    </row>
    <row r="14" spans="1:34" ht="27.9" customHeight="1" x14ac:dyDescent="0.25">
      <c r="A14" s="26">
        <v>6</v>
      </c>
      <c r="B14" s="36">
        <v>2212</v>
      </c>
      <c r="C14" s="228" t="s">
        <v>98</v>
      </c>
      <c r="D14" s="229"/>
      <c r="E14" s="135"/>
      <c r="F14" s="96"/>
      <c r="G14" s="96"/>
      <c r="H14" s="96"/>
      <c r="I14" s="96"/>
      <c r="J14" s="96"/>
      <c r="K14" s="96"/>
      <c r="L14" s="96">
        <v>15000</v>
      </c>
      <c r="M14" s="96"/>
      <c r="N14" s="96"/>
      <c r="O14" s="96"/>
      <c r="P14" s="96"/>
      <c r="Q14" s="96"/>
      <c r="R14" s="96"/>
      <c r="S14" s="96"/>
      <c r="T14" s="96"/>
      <c r="U14" s="96"/>
      <c r="V14" s="96">
        <v>60000</v>
      </c>
      <c r="W14" s="96">
        <v>80000</v>
      </c>
      <c r="X14" s="96"/>
      <c r="Y14" s="96"/>
      <c r="Z14" s="96"/>
      <c r="AA14" s="96"/>
      <c r="AB14" s="96"/>
      <c r="AC14" s="96"/>
      <c r="AD14" s="96">
        <v>800000</v>
      </c>
      <c r="AE14" s="96"/>
      <c r="AF14" s="97"/>
      <c r="AG14" s="98">
        <f t="shared" si="0"/>
        <v>955000</v>
      </c>
      <c r="AH14" s="39">
        <v>6</v>
      </c>
    </row>
    <row r="15" spans="1:34" ht="27.9" customHeight="1" x14ac:dyDescent="0.25">
      <c r="A15" s="26">
        <v>7</v>
      </c>
      <c r="B15" s="36">
        <v>2242</v>
      </c>
      <c r="C15" s="228" t="s">
        <v>99</v>
      </c>
      <c r="D15" s="229"/>
      <c r="E15" s="13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G15" s="98">
        <f t="shared" si="0"/>
        <v>0</v>
      </c>
      <c r="AH15" s="39">
        <v>7</v>
      </c>
    </row>
    <row r="16" spans="1:34" ht="27.9" customHeight="1" x14ac:dyDescent="0.25">
      <c r="A16" s="26">
        <v>8</v>
      </c>
      <c r="B16" s="36">
        <v>2292</v>
      </c>
      <c r="C16" s="228" t="s">
        <v>278</v>
      </c>
      <c r="D16" s="229"/>
      <c r="E16" s="13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>
        <v>13000</v>
      </c>
      <c r="AA16" s="96"/>
      <c r="AB16" s="96"/>
      <c r="AC16" s="96"/>
      <c r="AD16" s="96"/>
      <c r="AE16" s="96"/>
      <c r="AF16" s="97"/>
      <c r="AG16" s="98">
        <f t="shared" si="0"/>
        <v>13000</v>
      </c>
      <c r="AH16" s="39">
        <v>8</v>
      </c>
    </row>
    <row r="17" spans="1:34" ht="27.9" customHeight="1" x14ac:dyDescent="0.25">
      <c r="A17" s="26">
        <v>9</v>
      </c>
      <c r="B17" s="36">
        <v>2310</v>
      </c>
      <c r="C17" s="228" t="s">
        <v>100</v>
      </c>
      <c r="D17" s="229"/>
      <c r="E17" s="135"/>
      <c r="F17" s="96">
        <v>30000</v>
      </c>
      <c r="G17" s="96"/>
      <c r="H17" s="96"/>
      <c r="I17" s="96"/>
      <c r="J17" s="96"/>
      <c r="K17" s="96">
        <v>0</v>
      </c>
      <c r="L17" s="96">
        <v>6000</v>
      </c>
      <c r="M17" s="96">
        <v>80000</v>
      </c>
      <c r="N17" s="96"/>
      <c r="O17" s="96"/>
      <c r="P17" s="96"/>
      <c r="Q17" s="96"/>
      <c r="R17" s="96"/>
      <c r="S17" s="96"/>
      <c r="T17" s="96"/>
      <c r="U17" s="96"/>
      <c r="V17" s="96">
        <v>50000</v>
      </c>
      <c r="W17" s="96">
        <v>50000</v>
      </c>
      <c r="X17" s="96"/>
      <c r="Y17" s="96"/>
      <c r="Z17" s="96"/>
      <c r="AA17" s="96"/>
      <c r="AB17" s="96"/>
      <c r="AC17" s="96"/>
      <c r="AD17" s="96">
        <v>20000000</v>
      </c>
      <c r="AE17" s="96"/>
      <c r="AF17" s="97"/>
      <c r="AG17" s="98">
        <f t="shared" si="0"/>
        <v>20216000</v>
      </c>
      <c r="AH17" s="39">
        <v>9</v>
      </c>
    </row>
    <row r="18" spans="1:34" ht="27.9" customHeight="1" x14ac:dyDescent="0.25">
      <c r="A18" s="26">
        <v>10</v>
      </c>
      <c r="B18" s="36">
        <v>2321</v>
      </c>
      <c r="C18" s="228" t="s">
        <v>186</v>
      </c>
      <c r="D18" s="229"/>
      <c r="E18" s="135"/>
      <c r="F18" s="96">
        <v>20000</v>
      </c>
      <c r="G18" s="96"/>
      <c r="H18" s="96"/>
      <c r="I18" s="96"/>
      <c r="J18" s="96"/>
      <c r="K18" s="96"/>
      <c r="L18" s="96">
        <v>4000</v>
      </c>
      <c r="M18" s="96"/>
      <c r="N18" s="96"/>
      <c r="O18" s="96">
        <v>70000</v>
      </c>
      <c r="P18" s="96"/>
      <c r="Q18" s="96"/>
      <c r="R18" s="96"/>
      <c r="S18" s="96"/>
      <c r="T18" s="96"/>
      <c r="U18" s="96"/>
      <c r="V18" s="96">
        <v>90000</v>
      </c>
      <c r="W18" s="96">
        <v>200000</v>
      </c>
      <c r="X18" s="96"/>
      <c r="Y18" s="96"/>
      <c r="Z18" s="96"/>
      <c r="AA18" s="96"/>
      <c r="AB18" s="96"/>
      <c r="AC18" s="96"/>
      <c r="AD18" s="96">
        <v>300000</v>
      </c>
      <c r="AE18" s="96"/>
      <c r="AF18" s="97"/>
      <c r="AG18" s="98">
        <f t="shared" si="0"/>
        <v>684000</v>
      </c>
      <c r="AH18" s="39">
        <v>10</v>
      </c>
    </row>
    <row r="19" spans="1:34" ht="27.9" customHeight="1" x14ac:dyDescent="0.25">
      <c r="A19" s="99">
        <v>11</v>
      </c>
      <c r="B19" s="100" t="s">
        <v>5</v>
      </c>
      <c r="C19" s="226" t="s">
        <v>187</v>
      </c>
      <c r="D19" s="227"/>
      <c r="E19" s="137"/>
      <c r="F19" s="101">
        <f>SUM(F12:F18)</f>
        <v>50000</v>
      </c>
      <c r="G19" s="101"/>
      <c r="H19" s="101"/>
      <c r="I19" s="101"/>
      <c r="J19" s="101"/>
      <c r="K19" s="101">
        <f>SUM(K17:K18)</f>
        <v>0</v>
      </c>
      <c r="L19" s="101">
        <f>SUM(L12:L18)</f>
        <v>25000</v>
      </c>
      <c r="M19" s="101">
        <f>SUM(M12:M18)</f>
        <v>80000</v>
      </c>
      <c r="N19" s="101"/>
      <c r="O19" s="101">
        <f>SUM(O12:O18)</f>
        <v>70000</v>
      </c>
      <c r="P19" s="101"/>
      <c r="Q19" s="101"/>
      <c r="R19" s="101"/>
      <c r="S19" s="101"/>
      <c r="T19" s="101"/>
      <c r="U19" s="101"/>
      <c r="V19" s="101">
        <f>SUM(V12:V18)</f>
        <v>200000</v>
      </c>
      <c r="W19" s="101">
        <f>SUM(W12:W18)</f>
        <v>330000</v>
      </c>
      <c r="X19" s="101"/>
      <c r="Y19" s="101"/>
      <c r="Z19" s="101">
        <f>SUM(Z12:Z18)</f>
        <v>13000</v>
      </c>
      <c r="AA19" s="101"/>
      <c r="AB19" s="101"/>
      <c r="AC19" s="101"/>
      <c r="AD19" s="101">
        <f>SUM(AD12:AD18)</f>
        <v>21100000</v>
      </c>
      <c r="AE19" s="101"/>
      <c r="AF19" s="102"/>
      <c r="AG19" s="103">
        <f>SUM(AG12:AG18)</f>
        <v>21868000</v>
      </c>
      <c r="AH19" s="104">
        <v>11</v>
      </c>
    </row>
    <row r="20" spans="1:34" ht="27.9" customHeight="1" x14ac:dyDescent="0.25">
      <c r="A20" s="26">
        <v>12</v>
      </c>
      <c r="B20" s="36">
        <v>3111</v>
      </c>
      <c r="C20" s="228" t="s">
        <v>101</v>
      </c>
      <c r="D20" s="229"/>
      <c r="E20" s="13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8">
        <f>SUM(E20:AF20)</f>
        <v>0</v>
      </c>
      <c r="AH20" s="39">
        <v>12</v>
      </c>
    </row>
    <row r="21" spans="1:34" ht="27.9" customHeight="1" x14ac:dyDescent="0.25">
      <c r="A21" s="26">
        <v>13</v>
      </c>
      <c r="B21" s="36">
        <v>3113</v>
      </c>
      <c r="C21" s="228" t="s">
        <v>102</v>
      </c>
      <c r="D21" s="229"/>
      <c r="E21" s="13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>
        <v>0</v>
      </c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8">
        <f t="shared" ref="AG21:AG37" si="1">SUM(E21:AF21)</f>
        <v>0</v>
      </c>
      <c r="AH21" s="39">
        <v>13</v>
      </c>
    </row>
    <row r="22" spans="1:34" ht="27.9" customHeight="1" x14ac:dyDescent="0.25">
      <c r="A22" s="26">
        <v>14</v>
      </c>
      <c r="B22" s="36">
        <v>3117</v>
      </c>
      <c r="C22" s="228" t="s">
        <v>229</v>
      </c>
      <c r="D22" s="229"/>
      <c r="E22" s="13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8">
        <f t="shared" si="1"/>
        <v>0</v>
      </c>
      <c r="AH22" s="39">
        <v>14</v>
      </c>
    </row>
    <row r="23" spans="1:34" ht="27.9" customHeight="1" x14ac:dyDescent="0.25">
      <c r="A23" s="26">
        <v>15</v>
      </c>
      <c r="B23" s="36">
        <v>3141</v>
      </c>
      <c r="C23" s="228" t="s">
        <v>189</v>
      </c>
      <c r="D23" s="229"/>
      <c r="E23" s="13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8">
        <f t="shared" si="1"/>
        <v>0</v>
      </c>
      <c r="AH23" s="39">
        <v>15</v>
      </c>
    </row>
    <row r="24" spans="1:34" ht="27.9" customHeight="1" x14ac:dyDescent="0.25">
      <c r="A24" s="26">
        <v>16</v>
      </c>
      <c r="B24" s="36">
        <v>3313</v>
      </c>
      <c r="C24" s="228" t="s">
        <v>190</v>
      </c>
      <c r="D24" s="229"/>
      <c r="E24" s="13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  <c r="AG24" s="98">
        <f t="shared" si="1"/>
        <v>0</v>
      </c>
      <c r="AH24" s="39">
        <v>16</v>
      </c>
    </row>
    <row r="25" spans="1:34" ht="27.9" customHeight="1" x14ac:dyDescent="0.25">
      <c r="A25" s="26">
        <v>17</v>
      </c>
      <c r="B25" s="36">
        <v>3314</v>
      </c>
      <c r="C25" s="228" t="s">
        <v>103</v>
      </c>
      <c r="D25" s="229"/>
      <c r="E25" s="13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7"/>
      <c r="AG25" s="98">
        <f t="shared" si="1"/>
        <v>0</v>
      </c>
      <c r="AH25" s="39">
        <v>17</v>
      </c>
    </row>
    <row r="26" spans="1:34" ht="27.9" customHeight="1" x14ac:dyDescent="0.25">
      <c r="A26" s="26">
        <v>19</v>
      </c>
      <c r="B26" s="36">
        <v>3341</v>
      </c>
      <c r="C26" s="228" t="s">
        <v>191</v>
      </c>
      <c r="D26" s="229"/>
      <c r="E26" s="13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>
        <v>10000</v>
      </c>
      <c r="W26" s="96">
        <v>0</v>
      </c>
      <c r="X26" s="96"/>
      <c r="Y26" s="96"/>
      <c r="Z26" s="96"/>
      <c r="AA26" s="96"/>
      <c r="AB26" s="96"/>
      <c r="AC26" s="96"/>
      <c r="AD26" s="96"/>
      <c r="AE26" s="96"/>
      <c r="AF26" s="97"/>
      <c r="AG26" s="98">
        <f t="shared" si="1"/>
        <v>10000</v>
      </c>
      <c r="AH26" s="39">
        <v>18</v>
      </c>
    </row>
    <row r="27" spans="1:34" ht="27.9" customHeight="1" x14ac:dyDescent="0.25">
      <c r="A27" s="26">
        <v>20</v>
      </c>
      <c r="B27" s="36">
        <v>3399</v>
      </c>
      <c r="C27" s="228" t="s">
        <v>192</v>
      </c>
      <c r="D27" s="229"/>
      <c r="E27" s="135">
        <v>0</v>
      </c>
      <c r="F27" s="96"/>
      <c r="G27" s="96"/>
      <c r="H27" s="96"/>
      <c r="I27" s="96"/>
      <c r="J27" s="96"/>
      <c r="K27" s="96"/>
      <c r="L27" s="96">
        <v>10000</v>
      </c>
      <c r="M27" s="96"/>
      <c r="N27" s="96"/>
      <c r="O27" s="96"/>
      <c r="P27" s="96"/>
      <c r="Q27" s="96"/>
      <c r="R27" s="96"/>
      <c r="S27" s="96"/>
      <c r="T27" s="96"/>
      <c r="U27" s="96">
        <v>6000</v>
      </c>
      <c r="V27" s="96">
        <v>50000</v>
      </c>
      <c r="W27" s="96">
        <v>10000</v>
      </c>
      <c r="X27" s="96"/>
      <c r="Y27" s="96">
        <v>2000</v>
      </c>
      <c r="Z27" s="96"/>
      <c r="AA27" s="96">
        <v>25000</v>
      </c>
      <c r="AB27" s="96">
        <v>0</v>
      </c>
      <c r="AC27" s="96"/>
      <c r="AD27" s="96"/>
      <c r="AE27" s="96"/>
      <c r="AF27" s="97"/>
      <c r="AG27" s="98">
        <f t="shared" si="1"/>
        <v>103000</v>
      </c>
      <c r="AH27" s="39">
        <v>19</v>
      </c>
    </row>
    <row r="28" spans="1:34" ht="27.9" customHeight="1" x14ac:dyDescent="0.25">
      <c r="A28" s="26"/>
      <c r="B28" s="36">
        <v>3412</v>
      </c>
      <c r="C28" s="228" t="s">
        <v>258</v>
      </c>
      <c r="D28" s="238"/>
      <c r="E28" s="135"/>
      <c r="F28" s="96">
        <v>10000</v>
      </c>
      <c r="G28" s="96"/>
      <c r="H28" s="96"/>
      <c r="I28" s="96"/>
      <c r="J28" s="96"/>
      <c r="K28" s="96">
        <v>8000</v>
      </c>
      <c r="L28" s="96">
        <v>15000</v>
      </c>
      <c r="M28" s="96"/>
      <c r="N28" s="96"/>
      <c r="O28" s="96">
        <v>24000</v>
      </c>
      <c r="P28" s="96"/>
      <c r="Q28" s="96"/>
      <c r="R28" s="96"/>
      <c r="S28" s="96"/>
      <c r="T28" s="96"/>
      <c r="U28" s="96"/>
      <c r="V28" s="96">
        <v>17000</v>
      </c>
      <c r="W28" s="96">
        <v>5000</v>
      </c>
      <c r="X28" s="96"/>
      <c r="Y28" s="96"/>
      <c r="Z28" s="96"/>
      <c r="AA28" s="96"/>
      <c r="AB28" s="96"/>
      <c r="AC28" s="96"/>
      <c r="AD28" s="96"/>
      <c r="AE28" s="96"/>
      <c r="AF28" s="97"/>
      <c r="AG28" s="98">
        <f t="shared" si="1"/>
        <v>79000</v>
      </c>
      <c r="AH28" s="39">
        <v>20</v>
      </c>
    </row>
    <row r="29" spans="1:34" ht="27.9" customHeight="1" x14ac:dyDescent="0.25">
      <c r="A29" s="26">
        <v>21</v>
      </c>
      <c r="B29" s="36">
        <v>3419</v>
      </c>
      <c r="C29" s="228" t="s">
        <v>193</v>
      </c>
      <c r="D29" s="229"/>
      <c r="E29" s="135"/>
      <c r="F29" s="96"/>
      <c r="G29" s="96"/>
      <c r="H29" s="96"/>
      <c r="I29" s="96"/>
      <c r="J29" s="96"/>
      <c r="K29" s="96"/>
      <c r="L29" s="96">
        <v>2000</v>
      </c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7"/>
      <c r="AG29" s="98">
        <f t="shared" si="1"/>
        <v>2000</v>
      </c>
      <c r="AH29" s="39">
        <v>21</v>
      </c>
    </row>
    <row r="30" spans="1:34" ht="27.9" customHeight="1" x14ac:dyDescent="0.25">
      <c r="A30" s="26">
        <v>22</v>
      </c>
      <c r="B30" s="36">
        <v>3612</v>
      </c>
      <c r="C30" s="228" t="s">
        <v>104</v>
      </c>
      <c r="D30" s="229"/>
      <c r="E30" s="13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>
        <v>20000</v>
      </c>
      <c r="X30" s="96"/>
      <c r="Y30" s="96"/>
      <c r="Z30" s="96"/>
      <c r="AA30" s="96"/>
      <c r="AB30" s="96"/>
      <c r="AC30" s="96"/>
      <c r="AD30" s="96">
        <v>50000</v>
      </c>
      <c r="AE30" s="96"/>
      <c r="AF30" s="97"/>
      <c r="AG30" s="98">
        <f t="shared" si="1"/>
        <v>70000</v>
      </c>
      <c r="AH30" s="39">
        <v>22</v>
      </c>
    </row>
    <row r="31" spans="1:34" s="162" customFormat="1" ht="27.9" customHeight="1" x14ac:dyDescent="0.25">
      <c r="A31" s="156">
        <v>23</v>
      </c>
      <c r="B31" s="157">
        <v>3631</v>
      </c>
      <c r="C31" s="236" t="s">
        <v>105</v>
      </c>
      <c r="D31" s="237"/>
      <c r="E31" s="158"/>
      <c r="F31" s="155"/>
      <c r="G31" s="155"/>
      <c r="H31" s="155"/>
      <c r="I31" s="155"/>
      <c r="J31" s="155"/>
      <c r="K31" s="155"/>
      <c r="L31" s="155"/>
      <c r="M31" s="155"/>
      <c r="N31" s="155"/>
      <c r="O31" s="155">
        <v>75000</v>
      </c>
      <c r="P31" s="155"/>
      <c r="Q31" s="155"/>
      <c r="R31" s="155"/>
      <c r="S31" s="155"/>
      <c r="T31" s="155"/>
      <c r="U31" s="155"/>
      <c r="V31" s="155">
        <v>0</v>
      </c>
      <c r="W31" s="155">
        <v>65000</v>
      </c>
      <c r="X31" s="155"/>
      <c r="Y31" s="155"/>
      <c r="Z31" s="155"/>
      <c r="AA31" s="155"/>
      <c r="AB31" s="155"/>
      <c r="AC31" s="155"/>
      <c r="AD31" s="155">
        <v>20000</v>
      </c>
      <c r="AE31" s="155"/>
      <c r="AF31" s="159"/>
      <c r="AG31" s="160">
        <f t="shared" si="1"/>
        <v>160000</v>
      </c>
      <c r="AH31" s="161">
        <v>23</v>
      </c>
    </row>
    <row r="32" spans="1:34" ht="27.9" customHeight="1" x14ac:dyDescent="0.25">
      <c r="A32" s="26">
        <v>24</v>
      </c>
      <c r="B32" s="36">
        <v>3632</v>
      </c>
      <c r="C32" s="228" t="s">
        <v>106</v>
      </c>
      <c r="D32" s="229"/>
      <c r="E32" s="13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7"/>
      <c r="AG32" s="98">
        <f t="shared" si="1"/>
        <v>0</v>
      </c>
      <c r="AH32" s="39">
        <v>24</v>
      </c>
    </row>
    <row r="33" spans="1:35" ht="27.9" customHeight="1" x14ac:dyDescent="0.25">
      <c r="A33" s="26">
        <v>25</v>
      </c>
      <c r="B33" s="36">
        <v>3633</v>
      </c>
      <c r="C33" s="228" t="s">
        <v>194</v>
      </c>
      <c r="D33" s="229"/>
      <c r="E33" s="13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7"/>
      <c r="AG33" s="98">
        <f t="shared" si="1"/>
        <v>0</v>
      </c>
      <c r="AH33" s="39">
        <v>25</v>
      </c>
    </row>
    <row r="34" spans="1:35" ht="27.9" customHeight="1" x14ac:dyDescent="0.25">
      <c r="A34" s="26">
        <v>26</v>
      </c>
      <c r="B34" s="36">
        <v>3635</v>
      </c>
      <c r="C34" s="228" t="s">
        <v>107</v>
      </c>
      <c r="D34" s="229"/>
      <c r="E34" s="13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98">
        <f t="shared" si="1"/>
        <v>0</v>
      </c>
      <c r="AH34" s="39">
        <v>26</v>
      </c>
    </row>
    <row r="35" spans="1:35" ht="27.9" customHeight="1" x14ac:dyDescent="0.25">
      <c r="A35" s="26">
        <v>27</v>
      </c>
      <c r="B35" s="44">
        <v>3639</v>
      </c>
      <c r="C35" s="239" t="s">
        <v>223</v>
      </c>
      <c r="D35" s="240"/>
      <c r="E35" s="13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7"/>
      <c r="AG35" s="98">
        <f t="shared" si="1"/>
        <v>0</v>
      </c>
      <c r="AH35" s="39">
        <v>27</v>
      </c>
    </row>
    <row r="36" spans="1:35" ht="27.9" customHeight="1" x14ac:dyDescent="0.25">
      <c r="A36" s="26">
        <v>28</v>
      </c>
      <c r="B36" s="36">
        <v>3722</v>
      </c>
      <c r="C36" s="228" t="s">
        <v>217</v>
      </c>
      <c r="D36" s="229"/>
      <c r="E36" s="135"/>
      <c r="F36" s="96"/>
      <c r="G36" s="96"/>
      <c r="H36" s="96"/>
      <c r="I36" s="96"/>
      <c r="J36" s="96"/>
      <c r="K36" s="96"/>
      <c r="L36" s="96">
        <v>1000</v>
      </c>
      <c r="M36" s="96"/>
      <c r="N36" s="96"/>
      <c r="O36" s="96"/>
      <c r="P36" s="96"/>
      <c r="Q36" s="96"/>
      <c r="R36" s="96"/>
      <c r="S36" s="96"/>
      <c r="T36" s="96"/>
      <c r="U36" s="96"/>
      <c r="V36" s="96">
        <v>170000</v>
      </c>
      <c r="W36" s="96"/>
      <c r="X36" s="96"/>
      <c r="Y36" s="96"/>
      <c r="Z36" s="96"/>
      <c r="AA36" s="96"/>
      <c r="AB36" s="96"/>
      <c r="AC36" s="96"/>
      <c r="AD36" s="96"/>
      <c r="AE36" s="96"/>
      <c r="AF36" s="97"/>
      <c r="AG36" s="98">
        <f t="shared" si="1"/>
        <v>171000</v>
      </c>
      <c r="AH36" s="39">
        <v>28</v>
      </c>
    </row>
    <row r="37" spans="1:35" ht="27.9" customHeight="1" x14ac:dyDescent="0.25">
      <c r="A37" s="26">
        <v>29</v>
      </c>
      <c r="B37" s="36">
        <v>3745</v>
      </c>
      <c r="C37" s="228" t="s">
        <v>195</v>
      </c>
      <c r="D37" s="229"/>
      <c r="E37" s="135"/>
      <c r="F37" s="96">
        <v>75000</v>
      </c>
      <c r="G37" s="96"/>
      <c r="H37" s="96"/>
      <c r="I37" s="96"/>
      <c r="J37" s="96"/>
      <c r="K37" s="96">
        <v>20000</v>
      </c>
      <c r="L37" s="96">
        <v>6000</v>
      </c>
      <c r="M37" s="96"/>
      <c r="N37" s="96"/>
      <c r="O37" s="96"/>
      <c r="P37" s="96"/>
      <c r="Q37" s="96">
        <v>20000</v>
      </c>
      <c r="R37" s="96"/>
      <c r="S37" s="96"/>
      <c r="T37" s="96"/>
      <c r="U37" s="96"/>
      <c r="V37" s="96">
        <v>40000</v>
      </c>
      <c r="W37" s="96">
        <v>20000</v>
      </c>
      <c r="X37" s="96"/>
      <c r="Y37" s="96"/>
      <c r="Z37" s="96"/>
      <c r="AA37" s="96"/>
      <c r="AB37" s="96"/>
      <c r="AC37" s="96"/>
      <c r="AD37" s="96"/>
      <c r="AE37" s="96"/>
      <c r="AF37" s="97"/>
      <c r="AG37" s="98">
        <f t="shared" si="1"/>
        <v>181000</v>
      </c>
      <c r="AH37" s="39">
        <v>29</v>
      </c>
    </row>
    <row r="38" spans="1:35" ht="27.9" customHeight="1" x14ac:dyDescent="0.25">
      <c r="A38" s="99">
        <v>30</v>
      </c>
      <c r="B38" s="100" t="s">
        <v>5</v>
      </c>
      <c r="C38" s="226" t="s">
        <v>196</v>
      </c>
      <c r="D38" s="227"/>
      <c r="E38" s="137">
        <f>SUM(E20:E37)</f>
        <v>0</v>
      </c>
      <c r="F38" s="101">
        <f t="shared" ref="F38:AD38" si="2">SUM(F20:F37)</f>
        <v>85000</v>
      </c>
      <c r="G38" s="101">
        <f t="shared" si="2"/>
        <v>0</v>
      </c>
      <c r="H38" s="101">
        <f t="shared" si="2"/>
        <v>0</v>
      </c>
      <c r="I38" s="101">
        <f t="shared" si="2"/>
        <v>0</v>
      </c>
      <c r="J38" s="101">
        <f t="shared" si="2"/>
        <v>0</v>
      </c>
      <c r="K38" s="101">
        <f t="shared" si="2"/>
        <v>28000</v>
      </c>
      <c r="L38" s="101">
        <f t="shared" si="2"/>
        <v>34000</v>
      </c>
      <c r="M38" s="101"/>
      <c r="N38" s="101"/>
      <c r="O38" s="101">
        <f t="shared" si="2"/>
        <v>99000</v>
      </c>
      <c r="P38" s="101"/>
      <c r="Q38" s="101">
        <f t="shared" si="2"/>
        <v>20000</v>
      </c>
      <c r="R38" s="101"/>
      <c r="S38" s="101"/>
      <c r="T38" s="101"/>
      <c r="U38" s="101">
        <f t="shared" si="2"/>
        <v>6000</v>
      </c>
      <c r="V38" s="101">
        <f t="shared" si="2"/>
        <v>287000</v>
      </c>
      <c r="W38" s="101">
        <f t="shared" si="2"/>
        <v>120000</v>
      </c>
      <c r="X38" s="101"/>
      <c r="Y38" s="101">
        <f>SUM(Y20:Y37)</f>
        <v>2000</v>
      </c>
      <c r="Z38" s="101"/>
      <c r="AA38" s="101">
        <f t="shared" si="2"/>
        <v>25000</v>
      </c>
      <c r="AB38" s="101">
        <f t="shared" si="2"/>
        <v>0</v>
      </c>
      <c r="AC38" s="101"/>
      <c r="AD38" s="101">
        <f t="shared" si="2"/>
        <v>70000</v>
      </c>
      <c r="AE38" s="101"/>
      <c r="AF38" s="101"/>
      <c r="AG38" s="103">
        <f>SUM(AG20:AG37)</f>
        <v>776000</v>
      </c>
      <c r="AH38" s="104">
        <v>30</v>
      </c>
    </row>
    <row r="39" spans="1:35" ht="27.9" customHeight="1" x14ac:dyDescent="0.25">
      <c r="A39" s="26">
        <v>31</v>
      </c>
      <c r="B39" s="36">
        <v>5512</v>
      </c>
      <c r="C39" s="228" t="s">
        <v>197</v>
      </c>
      <c r="D39" s="229"/>
      <c r="E39" s="135"/>
      <c r="F39" s="96"/>
      <c r="G39" s="96"/>
      <c r="H39" s="96"/>
      <c r="I39" s="96"/>
      <c r="J39" s="96"/>
      <c r="K39" s="96">
        <v>20000</v>
      </c>
      <c r="L39" s="96">
        <v>10000</v>
      </c>
      <c r="M39" s="96"/>
      <c r="N39" s="96"/>
      <c r="O39" s="96"/>
      <c r="P39" s="96"/>
      <c r="Q39" s="96">
        <v>3000</v>
      </c>
      <c r="R39" s="96"/>
      <c r="S39" s="96"/>
      <c r="T39" s="96"/>
      <c r="U39" s="96"/>
      <c r="V39" s="96">
        <v>5000</v>
      </c>
      <c r="W39" s="96">
        <v>5000</v>
      </c>
      <c r="X39" s="96"/>
      <c r="Y39" s="96"/>
      <c r="Z39" s="96"/>
      <c r="AA39" s="96"/>
      <c r="AB39" s="96"/>
      <c r="AC39" s="96"/>
      <c r="AD39" s="96">
        <v>20000</v>
      </c>
      <c r="AE39" s="96"/>
      <c r="AF39" s="97"/>
      <c r="AG39" s="98">
        <f>SUM(E39:AF39)</f>
        <v>63000</v>
      </c>
      <c r="AH39" s="39">
        <v>31</v>
      </c>
    </row>
    <row r="40" spans="1:35" ht="27.9" customHeight="1" x14ac:dyDescent="0.25">
      <c r="A40" s="26">
        <v>32</v>
      </c>
      <c r="B40" s="100" t="s">
        <v>5</v>
      </c>
      <c r="C40" s="226" t="s">
        <v>198</v>
      </c>
      <c r="D40" s="227"/>
      <c r="E40" s="137"/>
      <c r="F40" s="101"/>
      <c r="G40" s="101"/>
      <c r="H40" s="101"/>
      <c r="I40" s="101"/>
      <c r="J40" s="101"/>
      <c r="K40" s="101">
        <f>SUM(K39)</f>
        <v>20000</v>
      </c>
      <c r="L40" s="101">
        <f>SUM(L39)</f>
        <v>10000</v>
      </c>
      <c r="M40" s="101"/>
      <c r="N40" s="101"/>
      <c r="O40" s="101"/>
      <c r="P40" s="101"/>
      <c r="Q40" s="101">
        <f>SUM(Q39)</f>
        <v>3000</v>
      </c>
      <c r="R40" s="101"/>
      <c r="S40" s="101"/>
      <c r="T40" s="101"/>
      <c r="U40" s="101"/>
      <c r="V40" s="101">
        <f>SUM(V39)</f>
        <v>5000</v>
      </c>
      <c r="W40" s="101">
        <f>SUM(W39)</f>
        <v>5000</v>
      </c>
      <c r="X40" s="101"/>
      <c r="Y40" s="101"/>
      <c r="Z40" s="101"/>
      <c r="AA40" s="101"/>
      <c r="AB40" s="101"/>
      <c r="AC40" s="101"/>
      <c r="AD40" s="101">
        <f>SUM(AD39)</f>
        <v>20000</v>
      </c>
      <c r="AE40" s="101"/>
      <c r="AF40" s="102"/>
      <c r="AG40" s="103">
        <f>SUM(AG39)</f>
        <v>63000</v>
      </c>
      <c r="AH40" s="104">
        <v>32</v>
      </c>
    </row>
    <row r="41" spans="1:35" ht="27.9" customHeight="1" x14ac:dyDescent="0.25">
      <c r="A41" s="26">
        <v>33</v>
      </c>
      <c r="B41" s="36">
        <v>6112</v>
      </c>
      <c r="C41" s="228" t="s">
        <v>181</v>
      </c>
      <c r="D41" s="229"/>
      <c r="E41" s="138" t="s">
        <v>5</v>
      </c>
      <c r="F41" s="18" t="s">
        <v>5</v>
      </c>
      <c r="G41" s="96">
        <v>752628</v>
      </c>
      <c r="H41" s="96"/>
      <c r="I41" s="96">
        <v>67737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>
        <v>4000</v>
      </c>
      <c r="Z41" s="96"/>
      <c r="AA41" s="96"/>
      <c r="AB41" s="96"/>
      <c r="AC41" s="96"/>
      <c r="AD41" s="96"/>
      <c r="AE41" s="96"/>
      <c r="AF41" s="97"/>
      <c r="AG41" s="98">
        <f t="shared" ref="AG41:AG45" si="3">SUM(E41:AF41)</f>
        <v>824365</v>
      </c>
      <c r="AH41" s="39">
        <v>33</v>
      </c>
    </row>
    <row r="42" spans="1:35" ht="27.9" customHeight="1" x14ac:dyDescent="0.25">
      <c r="A42" s="26">
        <v>34</v>
      </c>
      <c r="B42" s="36">
        <v>6171</v>
      </c>
      <c r="C42" s="228" t="s">
        <v>108</v>
      </c>
      <c r="D42" s="229"/>
      <c r="E42" s="135"/>
      <c r="F42" s="96">
        <v>150000</v>
      </c>
      <c r="G42" s="96"/>
      <c r="H42" s="96"/>
      <c r="I42" s="96"/>
      <c r="J42" s="96">
        <v>5000</v>
      </c>
      <c r="K42" s="96">
        <v>40000</v>
      </c>
      <c r="L42" s="96">
        <v>20000</v>
      </c>
      <c r="M42" s="96"/>
      <c r="N42" s="96">
        <v>30000</v>
      </c>
      <c r="O42" s="96">
        <v>20000</v>
      </c>
      <c r="P42" s="96"/>
      <c r="Q42" s="96"/>
      <c r="R42" s="96">
        <v>7000</v>
      </c>
      <c r="S42" s="96">
        <v>30000</v>
      </c>
      <c r="T42" s="96">
        <v>23000</v>
      </c>
      <c r="U42" s="96">
        <v>0</v>
      </c>
      <c r="V42" s="96">
        <v>100000</v>
      </c>
      <c r="W42" s="96">
        <v>20000</v>
      </c>
      <c r="X42" s="96"/>
      <c r="Y42" s="96">
        <v>3000</v>
      </c>
      <c r="Z42" s="96"/>
      <c r="AA42" s="96"/>
      <c r="AB42" s="96">
        <v>0</v>
      </c>
      <c r="AC42" s="96">
        <v>20000</v>
      </c>
      <c r="AD42" s="96">
        <v>500000</v>
      </c>
      <c r="AE42" s="96"/>
      <c r="AF42" s="97"/>
      <c r="AG42" s="98">
        <f>SUM(E42:AF42)</f>
        <v>968000</v>
      </c>
      <c r="AH42" s="39">
        <v>34</v>
      </c>
    </row>
    <row r="43" spans="1:35" ht="27.9" customHeight="1" x14ac:dyDescent="0.25">
      <c r="A43" s="26">
        <v>35</v>
      </c>
      <c r="B43" s="36">
        <v>6310</v>
      </c>
      <c r="C43" s="228" t="s">
        <v>199</v>
      </c>
      <c r="D43" s="229"/>
      <c r="E43" s="13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7"/>
      <c r="AG43" s="98">
        <f t="shared" si="3"/>
        <v>0</v>
      </c>
      <c r="AH43" s="39">
        <v>35</v>
      </c>
    </row>
    <row r="44" spans="1:35" ht="27.9" customHeight="1" x14ac:dyDescent="0.3">
      <c r="A44" s="26">
        <v>36</v>
      </c>
      <c r="B44" s="37">
        <v>6399</v>
      </c>
      <c r="C44" s="228" t="s">
        <v>200</v>
      </c>
      <c r="D44" s="229"/>
      <c r="E44" s="13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>
        <v>400000</v>
      </c>
      <c r="AD44" s="96"/>
      <c r="AE44" s="96"/>
      <c r="AF44" s="97"/>
      <c r="AG44" s="98">
        <f t="shared" si="3"/>
        <v>400000</v>
      </c>
      <c r="AH44" s="39">
        <v>36</v>
      </c>
    </row>
    <row r="45" spans="1:35" ht="27.9" customHeight="1" x14ac:dyDescent="0.25">
      <c r="A45" s="26">
        <v>37</v>
      </c>
      <c r="B45" s="36">
        <v>6409</v>
      </c>
      <c r="C45" s="228" t="s">
        <v>166</v>
      </c>
      <c r="D45" s="243"/>
      <c r="E45" s="13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7"/>
      <c r="AG45" s="98">
        <f t="shared" si="3"/>
        <v>0</v>
      </c>
      <c r="AH45" s="39">
        <v>37</v>
      </c>
    </row>
    <row r="46" spans="1:35" ht="27.9" customHeight="1" x14ac:dyDescent="0.25">
      <c r="A46" s="99">
        <v>38</v>
      </c>
      <c r="B46" s="100" t="s">
        <v>5</v>
      </c>
      <c r="C46" s="226" t="s">
        <v>201</v>
      </c>
      <c r="D46" s="227"/>
      <c r="E46" s="137"/>
      <c r="F46" s="101">
        <f>SUM(F42:F45)</f>
        <v>150000</v>
      </c>
      <c r="G46" s="101">
        <f>SUM(G41:G45)</f>
        <v>752628</v>
      </c>
      <c r="H46" s="101">
        <f>SUM(H41:H45)</f>
        <v>0</v>
      </c>
      <c r="I46" s="101">
        <f>SUM(I41:I45)</f>
        <v>67737</v>
      </c>
      <c r="J46" s="101">
        <f>SUM(J42:J45)</f>
        <v>5000</v>
      </c>
      <c r="K46" s="101">
        <f>SUM(K41:K45)</f>
        <v>40000</v>
      </c>
      <c r="L46" s="101">
        <f>SUM(L42:L45)</f>
        <v>20000</v>
      </c>
      <c r="M46" s="101"/>
      <c r="N46" s="101">
        <f>SUM(N42:N45)</f>
        <v>30000</v>
      </c>
      <c r="O46" s="101">
        <f>SUM(O42:O45)</f>
        <v>20000</v>
      </c>
      <c r="P46" s="101"/>
      <c r="Q46" s="101"/>
      <c r="R46" s="101">
        <f t="shared" ref="R46:W46" si="4">SUM(R42:R45)</f>
        <v>7000</v>
      </c>
      <c r="S46" s="101">
        <f t="shared" si="4"/>
        <v>30000</v>
      </c>
      <c r="T46" s="101">
        <f t="shared" si="4"/>
        <v>23000</v>
      </c>
      <c r="U46" s="101">
        <f t="shared" si="4"/>
        <v>0</v>
      </c>
      <c r="V46" s="101">
        <f t="shared" si="4"/>
        <v>100000</v>
      </c>
      <c r="W46" s="101">
        <f t="shared" si="4"/>
        <v>20000</v>
      </c>
      <c r="X46" s="101"/>
      <c r="Y46" s="101">
        <f>SUM(Y41:Y45)</f>
        <v>7000</v>
      </c>
      <c r="Z46" s="101"/>
      <c r="AA46" s="101"/>
      <c r="AB46" s="101">
        <f>SUM(AB41:AB45)</f>
        <v>0</v>
      </c>
      <c r="AC46" s="101">
        <f>SUM(AC41:AC45)</f>
        <v>420000</v>
      </c>
      <c r="AD46" s="101">
        <f>SUM(AD41:AD45)</f>
        <v>500000</v>
      </c>
      <c r="AE46" s="101"/>
      <c r="AF46" s="102"/>
      <c r="AG46" s="103">
        <f>SUM(AG41:AG45)</f>
        <v>2192365</v>
      </c>
      <c r="AH46" s="104">
        <v>38</v>
      </c>
    </row>
    <row r="47" spans="1:35" s="139" customFormat="1" ht="27.9" customHeight="1" thickBot="1" x14ac:dyDescent="0.3">
      <c r="A47" s="80">
        <v>39</v>
      </c>
      <c r="B47" s="140"/>
      <c r="C47" s="241" t="s">
        <v>109</v>
      </c>
      <c r="D47" s="242"/>
      <c r="E47" s="141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3"/>
      <c r="AG47" s="164">
        <f>'2021- výdaje, volný list'!$F$39</f>
        <v>1586500</v>
      </c>
      <c r="AH47" s="144">
        <v>39</v>
      </c>
    </row>
    <row r="48" spans="1:35" s="81" customFormat="1" ht="24.9" customHeight="1" thickTop="1" x14ac:dyDescent="0.3">
      <c r="A48" s="254" t="s">
        <v>211</v>
      </c>
      <c r="B48" s="255"/>
      <c r="C48" s="255"/>
      <c r="D48" s="256"/>
      <c r="E48" s="246">
        <f t="shared" ref="E48:AA48" si="5">SUM(E46,E40,E38,E19,E11)</f>
        <v>0</v>
      </c>
      <c r="F48" s="246">
        <f t="shared" si="5"/>
        <v>285000</v>
      </c>
      <c r="G48" s="246">
        <f t="shared" si="5"/>
        <v>752628</v>
      </c>
      <c r="H48" s="246">
        <f t="shared" si="5"/>
        <v>0</v>
      </c>
      <c r="I48" s="246">
        <f t="shared" si="5"/>
        <v>67737</v>
      </c>
      <c r="J48" s="246">
        <f t="shared" si="5"/>
        <v>5000</v>
      </c>
      <c r="K48" s="246">
        <f t="shared" si="5"/>
        <v>88000</v>
      </c>
      <c r="L48" s="246">
        <f t="shared" si="5"/>
        <v>489000</v>
      </c>
      <c r="M48" s="246">
        <f t="shared" si="5"/>
        <v>80000</v>
      </c>
      <c r="N48" s="246">
        <f t="shared" si="5"/>
        <v>30000</v>
      </c>
      <c r="O48" s="246">
        <f t="shared" si="5"/>
        <v>189000</v>
      </c>
      <c r="P48" s="246">
        <f t="shared" si="5"/>
        <v>0</v>
      </c>
      <c r="Q48" s="246">
        <f t="shared" si="5"/>
        <v>23000</v>
      </c>
      <c r="R48" s="246">
        <f t="shared" si="5"/>
        <v>7000</v>
      </c>
      <c r="S48" s="246">
        <f t="shared" si="5"/>
        <v>30000</v>
      </c>
      <c r="T48" s="246">
        <f t="shared" si="5"/>
        <v>23000</v>
      </c>
      <c r="U48" s="246">
        <f t="shared" si="5"/>
        <v>6000</v>
      </c>
      <c r="V48" s="246">
        <f t="shared" si="5"/>
        <v>1392000</v>
      </c>
      <c r="W48" s="246">
        <f t="shared" si="5"/>
        <v>675000</v>
      </c>
      <c r="X48" s="246">
        <f t="shared" si="5"/>
        <v>0</v>
      </c>
      <c r="Y48" s="246">
        <f t="shared" si="5"/>
        <v>9000</v>
      </c>
      <c r="Z48" s="246">
        <f t="shared" si="5"/>
        <v>13000</v>
      </c>
      <c r="AA48" s="246">
        <f t="shared" si="5"/>
        <v>25000</v>
      </c>
      <c r="AB48" s="250">
        <f t="shared" ref="AB48" si="6">AB11+AB19+AB38+AB40+AB46</f>
        <v>0</v>
      </c>
      <c r="AC48" s="246">
        <f>SUM(AC46,AC40,AC38,AC19,AC11)</f>
        <v>420000</v>
      </c>
      <c r="AD48" s="246">
        <f>SUM(AD46,AD40,AD38,AD19,AD11)</f>
        <v>21690000</v>
      </c>
      <c r="AE48" s="246">
        <f>SUM(AE46,AE40,AE38,AE19,AE11)</f>
        <v>0</v>
      </c>
      <c r="AF48" s="246">
        <f>SUM(AF46,AF40,AF38,AF19,AF11)</f>
        <v>0</v>
      </c>
      <c r="AG48" s="248">
        <f>SUM(AG46,AG40,AG38,AG19,AG11)+AG47</f>
        <v>27885865</v>
      </c>
      <c r="AH48" s="244"/>
      <c r="AI48"/>
    </row>
    <row r="49" spans="1:35" s="81" customFormat="1" ht="24.9" customHeight="1" thickBot="1" x14ac:dyDescent="0.3">
      <c r="A49" s="251" t="s">
        <v>230</v>
      </c>
      <c r="B49" s="252"/>
      <c r="C49" s="252"/>
      <c r="D49" s="253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9"/>
      <c r="AH49" s="245"/>
      <c r="AI49"/>
    </row>
    <row r="50" spans="1:35" ht="13.8" thickTop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2" spans="1:35" ht="13.2" customHeight="1" x14ac:dyDescent="0.25"/>
    <row r="53" spans="1:35" x14ac:dyDescent="0.25">
      <c r="AC53" s="165"/>
    </row>
  </sheetData>
  <sheetProtection algorithmName="SHA-512" hashValue="4eFbmfbE70SkPfLcpgdPrdu3lQXgTJSMIn+L8UpT7GHkCfnhif/8ZVcKC0vNqtTpRWJGReHpAMnlLSG+3uIWpw==" saltValue="kNQwNelOK61/nCHFWK0vNA==" spinCount="100000" sheet="1" selectLockedCells="1" selectUnlockedCells="1"/>
  <mergeCells count="75">
    <mergeCell ref="P48:P49"/>
    <mergeCell ref="E48:E49"/>
    <mergeCell ref="M48:M49"/>
    <mergeCell ref="A49:D49"/>
    <mergeCell ref="L48:L49"/>
    <mergeCell ref="A48:D48"/>
    <mergeCell ref="N48:N49"/>
    <mergeCell ref="F48:F49"/>
    <mergeCell ref="J48:J49"/>
    <mergeCell ref="I48:I49"/>
    <mergeCell ref="G48:G49"/>
    <mergeCell ref="O48:O49"/>
    <mergeCell ref="K48:K49"/>
    <mergeCell ref="H48:H49"/>
    <mergeCell ref="Q48:Q49"/>
    <mergeCell ref="R48:R49"/>
    <mergeCell ref="S48:S49"/>
    <mergeCell ref="AC48:AC49"/>
    <mergeCell ref="AD48:AD49"/>
    <mergeCell ref="AB48:AB49"/>
    <mergeCell ref="V48:V49"/>
    <mergeCell ref="W48:W49"/>
    <mergeCell ref="U48:U49"/>
    <mergeCell ref="T48:T49"/>
    <mergeCell ref="AA48:AA49"/>
    <mergeCell ref="AH48:AH49"/>
    <mergeCell ref="AE48:AE49"/>
    <mergeCell ref="AF48:AF49"/>
    <mergeCell ref="X48:X49"/>
    <mergeCell ref="AG48:AG49"/>
    <mergeCell ref="Y48:Y49"/>
    <mergeCell ref="Z48:Z49"/>
    <mergeCell ref="C35:D35"/>
    <mergeCell ref="C46:D46"/>
    <mergeCell ref="C47:D47"/>
    <mergeCell ref="C45:D45"/>
    <mergeCell ref="C41:D41"/>
    <mergeCell ref="C42:D42"/>
    <mergeCell ref="C39:D39"/>
    <mergeCell ref="C44:D44"/>
    <mergeCell ref="C37:D37"/>
    <mergeCell ref="C36:D36"/>
    <mergeCell ref="C38:D38"/>
    <mergeCell ref="C40:D40"/>
    <mergeCell ref="C43:D43"/>
    <mergeCell ref="A3:A8"/>
    <mergeCell ref="C3:D8"/>
    <mergeCell ref="C31:D31"/>
    <mergeCell ref="C29:D29"/>
    <mergeCell ref="C30:D30"/>
    <mergeCell ref="C13:D13"/>
    <mergeCell ref="C16:D16"/>
    <mergeCell ref="C17:D17"/>
    <mergeCell ref="C19:D19"/>
    <mergeCell ref="C18:D18"/>
    <mergeCell ref="C14:D14"/>
    <mergeCell ref="C15:D15"/>
    <mergeCell ref="C25:D25"/>
    <mergeCell ref="C28:D28"/>
    <mergeCell ref="C34:D34"/>
    <mergeCell ref="C27:D27"/>
    <mergeCell ref="C26:D26"/>
    <mergeCell ref="C20:D20"/>
    <mergeCell ref="C23:D23"/>
    <mergeCell ref="C24:D24"/>
    <mergeCell ref="C22:D22"/>
    <mergeCell ref="C21:D21"/>
    <mergeCell ref="C33:D33"/>
    <mergeCell ref="C32:D32"/>
    <mergeCell ref="N3:N7"/>
    <mergeCell ref="C11:D11"/>
    <mergeCell ref="C12:D12"/>
    <mergeCell ref="C9:D9"/>
    <mergeCell ref="C10:D10"/>
    <mergeCell ref="M3:M7"/>
  </mergeCells>
  <phoneticPr fontId="0" type="noConversion"/>
  <printOptions gridLines="1"/>
  <pageMargins left="0" right="0" top="0" bottom="0" header="0" footer="0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9"/>
  <sheetViews>
    <sheetView zoomScaleNormal="100" workbookViewId="0">
      <selection activeCell="G1" sqref="G1"/>
    </sheetView>
  </sheetViews>
  <sheetFormatPr defaultRowHeight="13.2" x14ac:dyDescent="0.25"/>
  <cols>
    <col min="1" max="1" width="6.44140625" customWidth="1"/>
    <col min="2" max="2" width="10.6640625" customWidth="1"/>
    <col min="4" max="4" width="34.6640625" customWidth="1"/>
    <col min="5" max="5" width="14.6640625" customWidth="1"/>
    <col min="6" max="6" width="19.88671875" customWidth="1"/>
  </cols>
  <sheetData>
    <row r="1" spans="1:10" ht="15.6" x14ac:dyDescent="0.3">
      <c r="A1" s="34" t="s">
        <v>242</v>
      </c>
      <c r="B1" s="33"/>
      <c r="C1" s="33"/>
      <c r="D1" s="33"/>
      <c r="E1" s="33"/>
    </row>
    <row r="2" spans="1:10" ht="15" x14ac:dyDescent="0.25">
      <c r="A2" s="3"/>
    </row>
    <row r="3" spans="1:10" ht="22.8" x14ac:dyDescent="0.4">
      <c r="A3" s="176" t="s">
        <v>281</v>
      </c>
      <c r="B3" s="176"/>
      <c r="C3" s="176"/>
      <c r="D3" s="176"/>
      <c r="E3" s="176"/>
      <c r="F3" s="176"/>
      <c r="G3" s="176"/>
      <c r="H3" s="9"/>
      <c r="I3" s="9"/>
      <c r="J3" s="9"/>
    </row>
    <row r="5" spans="1:10" x14ac:dyDescent="0.25">
      <c r="A5" s="264" t="s">
        <v>167</v>
      </c>
      <c r="B5" s="264"/>
      <c r="C5" s="264"/>
      <c r="D5" s="264"/>
      <c r="E5" s="264"/>
      <c r="F5" s="264"/>
      <c r="G5" s="10"/>
      <c r="H5" s="10"/>
      <c r="I5" s="10"/>
      <c r="J5" s="10"/>
    </row>
    <row r="7" spans="1:10" ht="17.399999999999999" x14ac:dyDescent="0.3">
      <c r="A7" s="38" t="s">
        <v>262</v>
      </c>
    </row>
    <row r="10" spans="1:10" ht="13.8" thickBot="1" x14ac:dyDescent="0.3"/>
    <row r="11" spans="1:10" s="57" customFormat="1" ht="12.75" customHeight="1" thickTop="1" x14ac:dyDescent="0.25">
      <c r="A11" s="198" t="s">
        <v>110</v>
      </c>
      <c r="B11" s="56" t="s">
        <v>20</v>
      </c>
      <c r="C11" s="230" t="s">
        <v>21</v>
      </c>
      <c r="D11" s="231"/>
      <c r="E11" s="261" t="s">
        <v>224</v>
      </c>
      <c r="F11" s="265" t="s">
        <v>24</v>
      </c>
    </row>
    <row r="12" spans="1:10" s="57" customFormat="1" ht="12.75" customHeight="1" x14ac:dyDescent="0.25">
      <c r="A12" s="200"/>
      <c r="B12" s="58" t="s">
        <v>22</v>
      </c>
      <c r="C12" s="232" t="s">
        <v>23</v>
      </c>
      <c r="D12" s="233"/>
      <c r="E12" s="262"/>
      <c r="F12" s="266"/>
    </row>
    <row r="13" spans="1:10" s="57" customFormat="1" ht="12.75" customHeight="1" thickBot="1" x14ac:dyDescent="0.3">
      <c r="A13" s="271"/>
      <c r="B13" s="59" t="s">
        <v>25</v>
      </c>
      <c r="C13" s="272" t="s">
        <v>26</v>
      </c>
      <c r="D13" s="273"/>
      <c r="E13" s="263"/>
      <c r="F13" s="267"/>
    </row>
    <row r="14" spans="1:10" ht="17.399999999999999" customHeight="1" x14ac:dyDescent="0.25">
      <c r="A14" s="115">
        <v>1</v>
      </c>
      <c r="B14" s="130">
        <v>2310</v>
      </c>
      <c r="C14" s="274" t="s">
        <v>268</v>
      </c>
      <c r="D14" s="275"/>
      <c r="E14" s="130">
        <v>5492</v>
      </c>
      <c r="F14" s="172">
        <v>2500</v>
      </c>
    </row>
    <row r="15" spans="1:10" ht="17.399999999999999" customHeight="1" x14ac:dyDescent="0.25">
      <c r="A15" s="115">
        <v>2</v>
      </c>
      <c r="B15" s="116">
        <v>2341</v>
      </c>
      <c r="C15" s="257" t="s">
        <v>269</v>
      </c>
      <c r="D15" s="258"/>
      <c r="E15" s="116">
        <v>5021</v>
      </c>
      <c r="F15" s="173">
        <v>15000</v>
      </c>
    </row>
    <row r="16" spans="1:10" ht="17.399999999999999" customHeight="1" x14ac:dyDescent="0.25">
      <c r="A16" s="115">
        <v>3</v>
      </c>
      <c r="B16" s="116">
        <v>2341</v>
      </c>
      <c r="C16" s="259" t="s">
        <v>270</v>
      </c>
      <c r="D16" s="260"/>
      <c r="E16" s="116">
        <v>5139</v>
      </c>
      <c r="F16" s="173">
        <v>50000</v>
      </c>
    </row>
    <row r="17" spans="1:6" ht="17.399999999999999" customHeight="1" x14ac:dyDescent="0.25">
      <c r="A17" s="115">
        <v>4</v>
      </c>
      <c r="B17" s="116">
        <v>2341</v>
      </c>
      <c r="C17" s="259" t="s">
        <v>271</v>
      </c>
      <c r="D17" s="260"/>
      <c r="E17" s="116">
        <v>5169</v>
      </c>
      <c r="F17" s="173">
        <v>30000</v>
      </c>
    </row>
    <row r="18" spans="1:6" ht="17.399999999999999" customHeight="1" x14ac:dyDescent="0.25">
      <c r="A18" s="115">
        <v>5</v>
      </c>
      <c r="B18" s="116">
        <v>2341</v>
      </c>
      <c r="C18" s="259" t="s">
        <v>272</v>
      </c>
      <c r="D18" s="260"/>
      <c r="E18" s="116">
        <v>6121</v>
      </c>
      <c r="F18" s="173">
        <v>30000</v>
      </c>
    </row>
    <row r="19" spans="1:6" ht="17.399999999999999" customHeight="1" x14ac:dyDescent="0.25">
      <c r="A19" s="115">
        <v>6</v>
      </c>
      <c r="B19" s="116">
        <v>3326</v>
      </c>
      <c r="C19" s="276" t="s">
        <v>256</v>
      </c>
      <c r="D19" s="277"/>
      <c r="E19" s="116">
        <v>5171</v>
      </c>
      <c r="F19" s="173">
        <v>10000</v>
      </c>
    </row>
    <row r="20" spans="1:6" ht="17.399999999999999" customHeight="1" x14ac:dyDescent="0.25">
      <c r="A20" s="115">
        <v>7</v>
      </c>
      <c r="B20" s="116">
        <v>3326</v>
      </c>
      <c r="C20" s="276" t="s">
        <v>256</v>
      </c>
      <c r="D20" s="277"/>
      <c r="E20" s="116">
        <v>6121</v>
      </c>
      <c r="F20" s="173">
        <v>70000</v>
      </c>
    </row>
    <row r="21" spans="1:6" ht="17.399999999999999" customHeight="1" x14ac:dyDescent="0.25">
      <c r="A21" s="115">
        <v>8</v>
      </c>
      <c r="B21" s="116">
        <v>3421</v>
      </c>
      <c r="C21" s="276" t="s">
        <v>273</v>
      </c>
      <c r="D21" s="277"/>
      <c r="E21" s="116">
        <v>5139</v>
      </c>
      <c r="F21" s="173">
        <v>1000</v>
      </c>
    </row>
    <row r="22" spans="1:6" ht="17.399999999999999" customHeight="1" x14ac:dyDescent="0.25">
      <c r="A22" s="115">
        <v>9</v>
      </c>
      <c r="B22" s="116">
        <v>3421</v>
      </c>
      <c r="C22" s="148" t="s">
        <v>274</v>
      </c>
      <c r="D22" s="146"/>
      <c r="E22" s="116">
        <v>5169</v>
      </c>
      <c r="F22" s="173">
        <v>4000</v>
      </c>
    </row>
    <row r="23" spans="1:6" ht="17.399999999999999" customHeight="1" x14ac:dyDescent="0.25">
      <c r="A23" s="115">
        <v>10</v>
      </c>
      <c r="B23" s="116">
        <v>3421</v>
      </c>
      <c r="C23" s="148" t="s">
        <v>275</v>
      </c>
      <c r="D23" s="146"/>
      <c r="E23" s="116">
        <v>6122</v>
      </c>
      <c r="F23" s="173">
        <v>15000</v>
      </c>
    </row>
    <row r="24" spans="1:6" ht="17.399999999999999" customHeight="1" x14ac:dyDescent="0.25">
      <c r="A24" s="115">
        <v>11</v>
      </c>
      <c r="B24" s="116">
        <v>3721</v>
      </c>
      <c r="C24" s="276" t="s">
        <v>240</v>
      </c>
      <c r="D24" s="277"/>
      <c r="E24" s="116">
        <v>5169</v>
      </c>
      <c r="F24" s="173">
        <v>6000</v>
      </c>
    </row>
    <row r="25" spans="1:6" ht="17.399999999999999" customHeight="1" x14ac:dyDescent="0.25">
      <c r="A25" s="115">
        <v>12</v>
      </c>
      <c r="B25" s="116">
        <v>3723</v>
      </c>
      <c r="C25" s="276" t="s">
        <v>243</v>
      </c>
      <c r="D25" s="277"/>
      <c r="E25" s="116">
        <v>5137</v>
      </c>
      <c r="F25" s="173">
        <v>10000</v>
      </c>
    </row>
    <row r="26" spans="1:6" ht="17.399999999999999" customHeight="1" x14ac:dyDescent="0.25">
      <c r="A26" s="115">
        <v>13</v>
      </c>
      <c r="B26" s="116">
        <v>3723</v>
      </c>
      <c r="C26" s="147" t="s">
        <v>243</v>
      </c>
      <c r="D26" s="127"/>
      <c r="E26" s="116">
        <v>5169</v>
      </c>
      <c r="F26" s="173">
        <v>150000</v>
      </c>
    </row>
    <row r="27" spans="1:6" ht="17.399999999999999" customHeight="1" x14ac:dyDescent="0.25">
      <c r="A27" s="115">
        <v>14</v>
      </c>
      <c r="B27" s="116">
        <v>3726</v>
      </c>
      <c r="C27" s="147" t="s">
        <v>257</v>
      </c>
      <c r="D27" s="127"/>
      <c r="E27" s="116">
        <v>5169</v>
      </c>
      <c r="F27" s="173">
        <v>40000</v>
      </c>
    </row>
    <row r="28" spans="1:6" ht="17.399999999999999" customHeight="1" x14ac:dyDescent="0.25">
      <c r="A28" s="115">
        <v>15</v>
      </c>
      <c r="B28" s="116">
        <v>5213</v>
      </c>
      <c r="C28" s="148" t="s">
        <v>279</v>
      </c>
      <c r="D28" s="127"/>
      <c r="E28" s="116">
        <v>5139</v>
      </c>
      <c r="F28" s="173">
        <v>8000</v>
      </c>
    </row>
    <row r="29" spans="1:6" ht="17.399999999999999" customHeight="1" x14ac:dyDescent="0.25">
      <c r="A29" s="115">
        <v>16</v>
      </c>
      <c r="B29" s="116">
        <v>5213</v>
      </c>
      <c r="C29" s="150" t="s">
        <v>279</v>
      </c>
      <c r="D29" s="127"/>
      <c r="E29" s="116">
        <v>5903</v>
      </c>
      <c r="F29" s="173">
        <v>10000</v>
      </c>
    </row>
    <row r="30" spans="1:6" ht="17.399999999999999" customHeight="1" x14ac:dyDescent="0.25">
      <c r="A30" s="115">
        <v>17</v>
      </c>
      <c r="B30" s="116">
        <v>5512</v>
      </c>
      <c r="C30" s="150" t="s">
        <v>263</v>
      </c>
      <c r="D30" s="127"/>
      <c r="E30" s="116">
        <v>5229</v>
      </c>
      <c r="F30" s="173">
        <v>4000</v>
      </c>
    </row>
    <row r="31" spans="1:6" ht="17.399999999999999" customHeight="1" x14ac:dyDescent="0.25">
      <c r="A31" s="115">
        <v>18</v>
      </c>
      <c r="B31" s="116">
        <v>5512</v>
      </c>
      <c r="C31" s="150" t="s">
        <v>264</v>
      </c>
      <c r="D31" s="127"/>
      <c r="E31" s="116">
        <v>5492</v>
      </c>
      <c r="F31" s="173">
        <v>5000</v>
      </c>
    </row>
    <row r="32" spans="1:6" ht="17.399999999999999" customHeight="1" x14ac:dyDescent="0.25">
      <c r="A32" s="115">
        <v>19</v>
      </c>
      <c r="B32" s="116">
        <v>6171</v>
      </c>
      <c r="C32" s="150" t="s">
        <v>265</v>
      </c>
      <c r="D32" s="127"/>
      <c r="E32" s="116">
        <v>5166</v>
      </c>
      <c r="F32" s="173">
        <v>20000</v>
      </c>
    </row>
    <row r="33" spans="1:6" ht="17.399999999999999" customHeight="1" x14ac:dyDescent="0.25">
      <c r="A33" s="115">
        <v>20</v>
      </c>
      <c r="B33" s="116">
        <v>6171</v>
      </c>
      <c r="C33" s="150" t="s">
        <v>266</v>
      </c>
      <c r="D33" s="127"/>
      <c r="E33" s="116">
        <v>5168</v>
      </c>
      <c r="F33" s="173">
        <v>90000</v>
      </c>
    </row>
    <row r="34" spans="1:6" ht="17.399999999999999" customHeight="1" x14ac:dyDescent="0.25">
      <c r="A34" s="115">
        <v>21</v>
      </c>
      <c r="B34" s="116">
        <v>6171</v>
      </c>
      <c r="C34" s="150" t="s">
        <v>267</v>
      </c>
      <c r="D34" s="127"/>
      <c r="E34" s="116">
        <v>5172</v>
      </c>
      <c r="F34" s="173">
        <v>10000</v>
      </c>
    </row>
    <row r="35" spans="1:6" ht="17.399999999999999" customHeight="1" x14ac:dyDescent="0.25">
      <c r="A35" s="115">
        <v>22</v>
      </c>
      <c r="B35" s="116">
        <v>6171</v>
      </c>
      <c r="C35" s="150" t="s">
        <v>108</v>
      </c>
      <c r="D35" s="127"/>
      <c r="E35" s="116">
        <v>5229</v>
      </c>
      <c r="F35" s="173">
        <v>6000</v>
      </c>
    </row>
    <row r="36" spans="1:6" ht="17.399999999999999" customHeight="1" x14ac:dyDescent="0.25">
      <c r="A36" s="115">
        <v>23</v>
      </c>
      <c r="B36" s="116">
        <v>6399</v>
      </c>
      <c r="C36" s="150" t="s">
        <v>200</v>
      </c>
      <c r="D36" s="127"/>
      <c r="E36" s="116">
        <v>5365</v>
      </c>
      <c r="F36" s="173">
        <v>1000000</v>
      </c>
    </row>
    <row r="37" spans="1:6" ht="17.399999999999999" customHeight="1" x14ac:dyDescent="0.25">
      <c r="A37" s="115"/>
      <c r="B37" s="116"/>
      <c r="C37" s="145"/>
      <c r="D37" s="127"/>
      <c r="E37" s="116"/>
      <c r="F37" s="117"/>
    </row>
    <row r="38" spans="1:6" ht="17.399999999999999" customHeight="1" x14ac:dyDescent="0.25">
      <c r="A38" s="11"/>
      <c r="B38" s="6"/>
      <c r="C38" s="269"/>
      <c r="D38" s="270"/>
      <c r="E38" s="6"/>
      <c r="F38" s="5"/>
    </row>
    <row r="39" spans="1:6" ht="17.399999999999999" customHeight="1" thickBot="1" x14ac:dyDescent="0.3">
      <c r="A39" s="11"/>
      <c r="B39" s="268" t="s">
        <v>150</v>
      </c>
      <c r="C39" s="268"/>
      <c r="D39" s="268"/>
      <c r="E39" s="126"/>
      <c r="F39" s="163">
        <f>SUM(F14:F38)</f>
        <v>1586500</v>
      </c>
    </row>
    <row r="40" spans="1:6" ht="16.5" customHeight="1" thickTop="1" x14ac:dyDescent="0.25"/>
    <row r="41" spans="1:6" ht="16.5" customHeight="1" x14ac:dyDescent="0.25"/>
    <row r="42" spans="1:6" ht="16.5" customHeight="1" x14ac:dyDescent="0.25"/>
    <row r="43" spans="1:6" ht="16.5" customHeight="1" x14ac:dyDescent="0.25"/>
    <row r="44" spans="1:6" ht="16.5" customHeight="1" x14ac:dyDescent="0.25"/>
    <row r="45" spans="1:6" ht="16.5" customHeight="1" x14ac:dyDescent="0.25"/>
    <row r="46" spans="1:6" ht="16.5" customHeight="1" x14ac:dyDescent="0.25"/>
    <row r="47" spans="1:6" ht="16.5" customHeight="1" x14ac:dyDescent="0.25"/>
    <row r="48" spans="1:6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</sheetData>
  <sheetProtection algorithmName="SHA-512" hashValue="4bg7Fn3aAPDiu0SwlSwNvKKy/M/ArEsu6AiViIs2cazDdJV2/T17oA9/cV82ilrLavI6CQZnQLLUkIUTGX9faQ==" saltValue="QaIcAtQpFxHoiQ67VP2zZQ==" spinCount="100000" sheet="1" selectLockedCells="1" selectUnlockedCells="1"/>
  <mergeCells count="20">
    <mergeCell ref="B39:D39"/>
    <mergeCell ref="C38:D38"/>
    <mergeCell ref="A11:A13"/>
    <mergeCell ref="C11:D11"/>
    <mergeCell ref="C12:D12"/>
    <mergeCell ref="C13:D13"/>
    <mergeCell ref="C14:D14"/>
    <mergeCell ref="C18:D18"/>
    <mergeCell ref="C19:D19"/>
    <mergeCell ref="C21:D21"/>
    <mergeCell ref="C20:D20"/>
    <mergeCell ref="C24:D24"/>
    <mergeCell ref="C25:D25"/>
    <mergeCell ref="A3:G3"/>
    <mergeCell ref="C15:D15"/>
    <mergeCell ref="C16:D16"/>
    <mergeCell ref="C17:D17"/>
    <mergeCell ref="E11:E13"/>
    <mergeCell ref="A5:F5"/>
    <mergeCell ref="F11:F13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2021 - příjmy</vt:lpstr>
      <vt:lpstr>2021 - příjmy z činnosti</vt:lpstr>
      <vt:lpstr>2021 - výdaje</vt:lpstr>
      <vt:lpstr>2021- výdaje, volný list</vt:lpstr>
      <vt:lpstr>'2021- výdaje, volný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lenovo</cp:lastModifiedBy>
  <cp:lastPrinted>2019-11-21T19:19:11Z</cp:lastPrinted>
  <dcterms:created xsi:type="dcterms:W3CDTF">1997-01-24T11:07:25Z</dcterms:created>
  <dcterms:modified xsi:type="dcterms:W3CDTF">2021-01-03T15:27:55Z</dcterms:modified>
</cp:coreProperties>
</file>